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Kappaletavarakuljetushinnasto" sheetId="1" r:id="rId4"/>
    <sheet state="visible" name="Muuttokuljetushinnasto" sheetId="2" r:id="rId5"/>
    <sheet state="visible" name="Kuljetusehdot" sheetId="3" r:id="rId6"/>
    <sheet state="visible" name="Lavakaulus - kuva" sheetId="4" r:id="rId7"/>
  </sheets>
  <definedNames/>
  <calcPr/>
</workbook>
</file>

<file path=xl/sharedStrings.xml><?xml version="1.0" encoding="utf-8"?>
<sst xmlns="http://schemas.openxmlformats.org/spreadsheetml/2006/main" count="125" uniqueCount="73">
  <si>
    <t>Kappaletavarakuljetuspalvelu Luxemburgista/Brysselistä/Strasbourgista Helsinginseudulle ja vv.</t>
  </si>
  <si>
    <r>
      <rPr>
        <rFont val="Cambria"/>
        <color rgb="FFFF0000"/>
        <sz val="11.0"/>
      </rPr>
      <t>*</t>
    </r>
    <r>
      <rPr>
        <rFont val="Calibri"/>
        <b/>
        <color rgb="FFFF0000"/>
        <sz val="12.0"/>
        <u/>
      </rPr>
      <t>krs</t>
    </r>
  </si>
  <si>
    <t>m³</t>
  </si>
  <si>
    <t>EUR</t>
  </si>
  <si>
    <r>
      <rPr>
        <rFont val="Cambria"/>
        <color rgb="FFFF0000"/>
        <sz val="11.0"/>
      </rPr>
      <t>*</t>
    </r>
    <r>
      <rPr>
        <rFont val="Calibri"/>
        <b/>
        <color rgb="FFFF0000"/>
        <sz val="12.0"/>
        <u/>
      </rPr>
      <t>krs</t>
    </r>
  </si>
  <si>
    <r>
      <rPr>
        <rFont val="Cambria"/>
        <color rgb="FFFF0000"/>
        <sz val="11.0"/>
      </rPr>
      <t>*</t>
    </r>
    <r>
      <rPr>
        <rFont val="Calibri"/>
        <b/>
        <color rgb="FFFF0000"/>
        <sz val="12.0"/>
        <u/>
      </rPr>
      <t>krs</t>
    </r>
  </si>
  <si>
    <r>
      <rPr>
        <rFont val="Cambria"/>
        <color rgb="FFFF0000"/>
        <sz val="11.0"/>
      </rPr>
      <t>*</t>
    </r>
    <r>
      <rPr>
        <rFont val="Calibri"/>
        <b/>
        <color rgb="FFFF0000"/>
        <sz val="12.0"/>
        <u/>
      </rPr>
      <t>krs</t>
    </r>
  </si>
  <si>
    <r>
      <rPr>
        <rFont val="Cambria"/>
        <color rgb="FFFF0000"/>
        <sz val="11.0"/>
      </rPr>
      <t>*</t>
    </r>
    <r>
      <rPr>
        <rFont val="Calibri"/>
        <b/>
        <color rgb="FFFF0000"/>
        <sz val="12.0"/>
        <u/>
      </rPr>
      <t>krs</t>
    </r>
  </si>
  <si>
    <t>Tilavuuslaskuri</t>
  </si>
  <si>
    <t>Pituus</t>
  </si>
  <si>
    <t>cm</t>
  </si>
  <si>
    <t>Leveys</t>
  </si>
  <si>
    <t>Korkeus</t>
  </si>
  <si>
    <t>Tilavuus</t>
  </si>
  <si>
    <t>Lavakauluskerroksia</t>
  </si>
  <si>
    <t>Kuljetuksen järjestää:</t>
  </si>
  <si>
    <t>Kuljetushinta (sis. alv 16%) määräytyy kuljetustilavuuden perusteella (päivitetty 01.10.2023)</t>
  </si>
  <si>
    <t>QBIC-Trans / Trendwell Co.</t>
  </si>
  <si>
    <r>
      <rPr>
        <rFont val="Calibri"/>
        <color rgb="FFFF0000"/>
        <sz val="12.0"/>
      </rPr>
      <t>*</t>
    </r>
    <r>
      <rPr>
        <rFont val="Calibri"/>
        <b/>
        <color rgb="FFFF0000"/>
        <sz val="12.0"/>
      </rPr>
      <t>Kuljetustilavuus määräytyy kuljetukseen tarvittavien lavakauluskerrosten *(krs) mukaan.</t>
    </r>
  </si>
  <si>
    <t xml:space="preserve">  Isompien tavaroiden kuljettamisesta sovitaan erikseen - kuljetushinta määräytyy m³-tilavuuden mukaan.</t>
  </si>
  <si>
    <t xml:space="preserve"> Lavakaulusten sisämitat ovat P116 x L76 x K20 cm (P76 x L 57 x K20 cm)</t>
  </si>
  <si>
    <t>Yhteystiedot:</t>
  </si>
  <si>
    <t>Trendwell Co.</t>
  </si>
  <si>
    <t>10C, Baachhiel</t>
  </si>
  <si>
    <t>Muutto- ja kuljetuspalvelu Luxemburgissa: ks Kuljetusehdot</t>
  </si>
  <si>
    <t>L-5682 Dalheim</t>
  </si>
  <si>
    <t>LUXEMBOURG</t>
  </si>
  <si>
    <t>mail@trendwell.lu</t>
  </si>
  <si>
    <t>T: +352-691-963 963</t>
  </si>
  <si>
    <t>Alv-nro LU14428112</t>
  </si>
  <si>
    <t>Yritysrekisteri-nro (Lux) B 29.035</t>
  </si>
  <si>
    <t>Muuttokuljetuspalvelu Luxemburgista/Brysselistä/Strasbourgista Helsinginseudulle ja vv.</t>
  </si>
  <si>
    <t>Helsinki-Luxembourg vv.</t>
  </si>
  <si>
    <r>
      <rPr>
        <rFont val="Calibri"/>
        <b/>
        <color rgb="FF000000"/>
        <sz val="12.0"/>
      </rPr>
      <t xml:space="preserve">Helsinki-Bryssel vv.               </t>
    </r>
    <r>
      <rPr>
        <rFont val="Calibri"/>
        <b val="0"/>
        <color rgb="FF000000"/>
        <sz val="12.0"/>
      </rPr>
      <t>ja</t>
    </r>
  </si>
  <si>
    <t>Helsinki-Strasbourg vv.</t>
  </si>
  <si>
    <t>Kulj.tila</t>
  </si>
  <si>
    <t>Hinta*</t>
  </si>
  <si>
    <t>m³ hinta</t>
  </si>
  <si>
    <t>10 m³</t>
  </si>
  <si>
    <t>20 m³</t>
  </si>
  <si>
    <t>30 m³</t>
  </si>
  <si>
    <t>40 m³</t>
  </si>
  <si>
    <t>50 m³</t>
  </si>
  <si>
    <t>* Hinnat päivitetty 01.10.2023. Hinnat sisältävät arvonlisäveron (16%).</t>
  </si>
  <si>
    <r>
      <rPr>
        <rFont val="Calibri"/>
        <b/>
        <color rgb="FF000000"/>
        <sz val="12.0"/>
      </rPr>
      <t xml:space="preserve">Helsinki-Bryssel vv.               </t>
    </r>
    <r>
      <rPr>
        <rFont val="Calibri"/>
        <b val="0"/>
        <color rgb="FF000000"/>
        <sz val="12.0"/>
      </rPr>
      <t>ja</t>
    </r>
  </si>
  <si>
    <t>m3</t>
  </si>
  <si>
    <t>EUR/m3</t>
  </si>
  <si>
    <t>Kappaletavarakuljetuspalvelu Luxemburgista/Brysselistä/Strasbourgista Helsinginseudulle ja vv. (ja päinvastoin)</t>
  </si>
  <si>
    <t>Auton maksimilastaustilavuus tyhjänä on n. 10 m³ enimmäismitoilla P300 x L177 x K188 cm ja tyhjä auto voidaan järjestää tilanteen mukaan.</t>
  </si>
  <si>
    <t>Kuljetustilavuus määräytyy kuljetukseen tarvittavien lavakauluskerrosten (krs) mukaan. Lavakaulusten sisämitat ovat P116 x L76 x K20 cm (P76 x L 57 x K20 cm).</t>
  </si>
  <si>
    <t>Isompien tavaroiden kuljettamisesta sovitaan erikseen - kuljetushinta määräytyy m³-tilavuuden mukaan.</t>
  </si>
  <si>
    <t>Polkupyörän kuljetus 75 EUR - Auton renkaiden tai vanteiden kuljetus 40 EUR per rengas tai vanne 0,53 m³:oon saakka (esimerkiksi 18” 235x60 rengaskoko) .</t>
  </si>
  <si>
    <t>Kuljetukset Helsinginseudun ulkopuolella (Kehä lll:n ulkopuolella) sopimuksen mukaan.</t>
  </si>
  <si>
    <t>Km-korvauslisä 1,20 €/km Kehä lll:n liittymistä laskien seuraavaan täyteen kymmeneen kilometriin (esim. Turku tai Tampere 170 km x 1,20 EUR = 204,00 EUR).</t>
  </si>
  <si>
    <t xml:space="preserve">Kuljetushinta kattaa seuraavat: lastaus sisään autoon, lastin varmistaminen, kuljetus ja purku autosta ulos (max 1 tunti lastaus ja purku), vakuutus (9000 euron yleiskuljetusvakuutuksen puitteissa) ja Luxemburgin arvonlisävero (16%). </t>
  </si>
  <si>
    <t>Arvotavarakuljetuksista on sovittava erikseen</t>
  </si>
  <si>
    <t>Tavaroiden paketoiminen tai suojaaminen, muuttoapu asunnosta autoon ja autosta asuntoon eivät sisälly kuljetushintaan.</t>
  </si>
  <si>
    <t>Veloitus ylimääräisistä palveluista on 45 EUR alkavalta henkilötyötunnilta (sis. alv 16%).</t>
  </si>
  <si>
    <t>Muuttokuljetuspalvelu Luxemburgista/Brysselistä/Strasbourgista Helsinginseudulle ja vv. (ja päinvastoin)</t>
  </si>
  <si>
    <t>Lastaus/purkuajankohta on sopimuksen mukaan.</t>
  </si>
  <si>
    <t xml:space="preserve">Kuljetuksella on yksilöimätön yleiskuljetusvakuutus varkauden ja kuljetusvahinkojen varalta 9000 euron arvoon saakka. </t>
  </si>
  <si>
    <t>Arvotavaravakuutuksista on sovittava erikseen.</t>
  </si>
  <si>
    <t xml:space="preserve">Kuljetushinta kattaa seuraavat: lastaus asunnosta autoon ja autosta asuntoon (1 tunti 10 kuutiota kohti molemmissa päissä), lastin varmistaminen, kuljetus ja purku autosta, vakuutus (9000 euron yleiskuljetusvakuutuksen puitteissa) ja Luxemburgin arvonlisävero (16%). </t>
  </si>
  <si>
    <t>Tavaroiden paketoiminen tai etukäteissuojaaminen eivät sisälly hintaan.</t>
  </si>
  <si>
    <t>Muutto- ja kuljetuspalvelu Luxemburgissa</t>
  </si>
  <si>
    <t>Veloitus on 40 euroa per alkava henkilötunti - tavallisesti muutossa on kaksi muuttomiestä kantamassa ja yksi tavaranjärjestäjä-autossa/kuski, jolloin tuntiveloitus kolmelta henkilöltä on yhteensä 120 euroa (sisältää alv:n ja auton vuokran kuljettajalla)</t>
  </si>
  <si>
    <t xml:space="preserve">Nyrkkisääntönä 20 m2:n pinta-alalla olevien tavaroiden (ei päällekkäin) lastaukseen kuluu kolmelta muuttomieheltä yleensä 1 tunti ja purkuun 45 min (arvio krs-taso 0) plus ajoaika muuttokohteiden välillä. </t>
  </si>
  <si>
    <t>Auton kertalastaustilavuus on n. 10 m³ enimmäismitoilla P300 x L177 x K188 cm</t>
  </si>
  <si>
    <t>Kilometrikorvaus (0,80 EUR) lasketaan asemapaikastamme Dalheimista (5682) muuttokohteisiin ja takaisin Dalheimiin (5682) yli 40 km:ä meneviltä osin (40 km - vapaat kilometrit).</t>
  </si>
  <si>
    <t xml:space="preserve">Palvelun hinta kattaa seuraavat: lastaus asunnosta autoon ja autosta asuntoon, lastin varmistaminen, kuljetus, vakuutus (9000 euron yleiskuljetusvakuutuksen puitteissa) ja Luxemburgin arvonlisävero (16%). </t>
  </si>
  <si>
    <t>Lavakaulus - sisämitat P116 x L76 x K20 cm - pinottavissa</t>
  </si>
  <si>
    <t>Yksi lavakauluskerros - sisämitat P116 x L76 x K20 cm (0,18 m³)</t>
  </si>
  <si>
    <t>Kolme kerrosta lavakauluksia - kolmen lavakauluksen sisämitat P116 x L76 x K60 cm (0,53 m³)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</si>
</sst>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27">
    <font>
      <sz val="12.0"/>
      <color rgb="FF000000"/>
      <name val="Calibri"/>
      <scheme val="minor"/>
    </font>
    <font>
      <b/>
      <sz val="20.0"/>
      <color rgb="FF0B5394"/>
      <name val="Calibri"/>
    </font>
    <font>
      <sz val="11.0"/>
      <color theme="1"/>
      <name val="Cambria"/>
    </font>
    <font>
      <sz val="12.0"/>
      <color rgb="FF000000"/>
      <name val="Calibri"/>
    </font>
    <font>
      <b/>
      <u/>
      <sz val="12.0"/>
      <color theme="1"/>
      <name val="Calibri"/>
    </font>
    <font>
      <b/>
      <u/>
      <sz val="12.0"/>
      <color rgb="FF000000"/>
      <name val="Calibri"/>
    </font>
    <font>
      <b/>
      <sz val="12.0"/>
      <color rgb="FF000000"/>
      <name val="Calibri"/>
    </font>
    <font>
      <sz val="11.0"/>
      <color rgb="FFFF0000"/>
      <name val="Cambria"/>
    </font>
    <font>
      <b/>
      <u/>
      <sz val="12.0"/>
      <color rgb="FF000000"/>
      <name val="Calibri"/>
    </font>
    <font>
      <b/>
      <u/>
      <sz val="12.0"/>
      <color rgb="FF000000"/>
      <name val="Calibri"/>
    </font>
    <font/>
    <font>
      <sz val="12.0"/>
      <color theme="1"/>
      <name val="Calibri"/>
    </font>
    <font>
      <b/>
      <sz val="12.0"/>
      <color theme="1"/>
      <name val="Calibri"/>
    </font>
    <font>
      <b/>
      <u/>
      <sz val="12.0"/>
      <color rgb="FF000000"/>
      <name val="Calibri"/>
    </font>
    <font>
      <color theme="1"/>
      <name val="Calibri"/>
      <scheme val="minor"/>
    </font>
    <font>
      <sz val="12.0"/>
      <color rgb="FFFF0000"/>
      <name val="Calibri"/>
    </font>
    <font>
      <b/>
      <sz val="12.0"/>
      <color rgb="FFFF0000"/>
      <name val="Calibri"/>
    </font>
    <font>
      <u/>
      <sz val="12.0"/>
      <color rgb="FF0000FF"/>
      <name val="Calibri"/>
    </font>
    <font>
      <u/>
      <sz val="12.0"/>
      <color rgb="FF000000"/>
      <name val="Calibri"/>
    </font>
    <font>
      <b/>
      <u/>
      <sz val="12.0"/>
      <color rgb="FF000000"/>
      <name val="Calibri"/>
    </font>
    <font>
      <b/>
      <u/>
      <sz val="12.0"/>
      <color rgb="FF000000"/>
      <name val="Calibri"/>
    </font>
    <font>
      <b/>
      <u/>
      <sz val="12.0"/>
      <color rgb="FF000000"/>
      <name val="Calibri"/>
    </font>
    <font>
      <u/>
      <color rgb="FF0000FF"/>
    </font>
    <font>
      <b/>
      <color theme="1"/>
      <name val="Calibri"/>
      <scheme val="minor"/>
    </font>
    <font>
      <b/>
      <sz val="14.0"/>
      <color theme="1"/>
      <name val="Calibri"/>
    </font>
    <font>
      <sz val="14.0"/>
      <color rgb="FF000000"/>
      <name val="Calibri"/>
    </font>
    <font>
      <sz val="14.0"/>
      <color theme="1"/>
      <name val="Calibri"/>
    </font>
  </fonts>
  <fills count="10">
    <fill>
      <patternFill patternType="none"/>
    </fill>
    <fill>
      <patternFill patternType="lightGray"/>
    </fill>
    <fill>
      <patternFill patternType="solid">
        <fgColor rgb="FFCFE2F3"/>
        <bgColor rgb="FFCFE2F3"/>
      </patternFill>
    </fill>
    <fill>
      <patternFill patternType="solid">
        <fgColor rgb="FFCFE7F5"/>
        <bgColor rgb="FFCFE7F5"/>
      </patternFill>
    </fill>
    <fill>
      <patternFill patternType="solid">
        <fgColor rgb="FFF2F2F2"/>
        <bgColor rgb="FFF2F2F2"/>
      </patternFill>
    </fill>
    <fill>
      <patternFill patternType="solid">
        <fgColor rgb="FFD8D8D8"/>
        <bgColor rgb="FFD8D8D8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rgb="FFEEEEEE"/>
        <bgColor rgb="FFEEEEEE"/>
      </patternFill>
    </fill>
    <fill>
      <patternFill patternType="solid">
        <fgColor rgb="FFFFFF99"/>
        <bgColor rgb="FFFFFF99"/>
      </patternFill>
    </fill>
  </fills>
  <borders count="34">
    <border/>
    <border>
      <left/>
      <right/>
      <top/>
      <bottom/>
    </border>
    <border>
      <left style="thick">
        <color rgb="FFFF00FF"/>
      </left>
      <right style="thick">
        <color rgb="FFFF00FF"/>
      </right>
      <top style="thick">
        <color rgb="FFFF00FF"/>
      </top>
      <bottom/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ck">
        <color rgb="FFFF00FF"/>
      </left>
      <right style="thick">
        <color rgb="FFFF00FF"/>
      </right>
      <top/>
      <bottom/>
    </border>
    <border>
      <left style="thin">
        <color rgb="FF000000"/>
      </left>
      <right/>
      <top/>
      <bottom/>
    </border>
    <border>
      <right style="thin">
        <color rgb="FF000000"/>
      </right>
    </border>
    <border>
      <left style="thin">
        <color rgb="FF000000"/>
      </left>
      <right/>
      <top style="thin">
        <color rgb="FF000000"/>
      </top>
      <bottom/>
    </border>
    <border>
      <left style="thin">
        <color rgb="FF000000"/>
      </left>
      <right/>
      <top/>
      <bottom style="medium">
        <color rgb="FF000000"/>
      </bottom>
    </border>
    <border>
      <left style="thin">
        <color rgb="FF000000"/>
      </left>
      <right/>
      <top/>
      <bottom style="thin">
        <color rgb="FF000000"/>
      </bottom>
    </border>
    <border>
      <left style="medium">
        <color rgb="FF000000"/>
      </left>
      <right/>
      <top style="medium">
        <color rgb="FF000000"/>
      </top>
      <bottom style="thin">
        <color rgb="FF000000"/>
      </bottom>
    </border>
    <border>
      <left/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left style="thin">
        <color rgb="FF000000"/>
      </left>
    </border>
    <border>
      <left style="thin">
        <color rgb="FF000000"/>
      </left>
      <bottom style="medium">
        <color rgb="FF000000"/>
      </bottom>
    </border>
    <border>
      <left style="thick">
        <color rgb="FFFF00FF"/>
      </left>
      <right style="thick">
        <color rgb="FFFF00FF"/>
      </right>
      <top/>
      <bottom style="thick">
        <color rgb="FFFF00FF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top style="hair">
        <color rgb="FF000000"/>
      </top>
      <bottom/>
    </border>
    <border>
      <top style="hair">
        <color rgb="FF000000"/>
      </top>
      <bottom/>
    </border>
    <border>
      <right style="hair">
        <color rgb="FF000000"/>
      </right>
      <top style="hair">
        <color rgb="FF000000"/>
      </top>
      <bottom/>
    </border>
    <border>
      <right style="hair">
        <color rgb="FF000000"/>
      </right>
    </border>
    <border>
      <left style="hair">
        <color rgb="FF000000"/>
      </left>
      <top/>
      <bottom style="hair">
        <color rgb="FF000000"/>
      </bottom>
    </border>
    <border>
      <top/>
      <bottom style="hair">
        <color rgb="FF000000"/>
      </bottom>
    </border>
    <border>
      <right style="hair">
        <color rgb="FF000000"/>
      </right>
      <top/>
      <bottom style="hair">
        <color rgb="FF000000"/>
      </bottom>
    </border>
    <border>
      <bottom style="thin">
        <color rgb="FF000000"/>
      </bottom>
    </border>
  </borders>
  <cellStyleXfs count="1">
    <xf borderId="0" fillId="0" fontId="0" numFmtId="0" applyAlignment="1" applyFont="1"/>
  </cellStyleXfs>
  <cellXfs count="89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shrinkToFit="0" vertical="center" wrapText="0"/>
    </xf>
    <xf borderId="1" fillId="2" fontId="2" numFmtId="0" xfId="0" applyAlignment="1" applyBorder="1" applyFont="1">
      <alignment shrinkToFit="0" vertical="bottom" wrapText="0"/>
    </xf>
    <xf borderId="1" fillId="3" fontId="3" numFmtId="0" xfId="0" applyAlignment="1" applyBorder="1" applyFill="1" applyFont="1">
      <alignment shrinkToFit="0" vertical="bottom" wrapText="0"/>
    </xf>
    <xf borderId="0" fillId="0" fontId="3" numFmtId="0" xfId="0" applyAlignment="1" applyFont="1">
      <alignment shrinkToFit="0" vertical="bottom" wrapText="0"/>
    </xf>
    <xf borderId="0" fillId="0" fontId="4" numFmtId="0" xfId="0" applyAlignment="1" applyFont="1">
      <alignment horizontal="right" shrinkToFit="0" vertical="bottom" wrapText="0"/>
    </xf>
    <xf borderId="0" fillId="0" fontId="5" numFmtId="0" xfId="0" applyAlignment="1" applyFont="1">
      <alignment horizontal="right" shrinkToFit="0" vertical="bottom" wrapText="0"/>
    </xf>
    <xf borderId="0" fillId="0" fontId="6" numFmtId="0" xfId="0" applyAlignment="1" applyFont="1">
      <alignment horizontal="center" shrinkToFit="0" vertical="bottom" wrapText="0"/>
    </xf>
    <xf borderId="2" fillId="4" fontId="3" numFmtId="0" xfId="0" applyAlignment="1" applyBorder="1" applyFill="1" applyFont="1">
      <alignment shrinkToFit="0" vertical="bottom" wrapText="0"/>
    </xf>
    <xf borderId="3" fillId="5" fontId="7" numFmtId="0" xfId="0" applyAlignment="1" applyBorder="1" applyFill="1" applyFont="1">
      <alignment horizontal="right" shrinkToFit="0" vertical="bottom" wrapText="0"/>
    </xf>
    <xf borderId="4" fillId="5" fontId="8" numFmtId="0" xfId="0" applyAlignment="1" applyBorder="1" applyFont="1">
      <alignment horizontal="right" shrinkToFit="0" vertical="bottom" wrapText="0"/>
    </xf>
    <xf borderId="5" fillId="5" fontId="9" numFmtId="0" xfId="0" applyAlignment="1" applyBorder="1" applyFont="1">
      <alignment horizontal="right" shrinkToFit="0" vertical="bottom" wrapText="0"/>
    </xf>
    <xf borderId="6" fillId="0" fontId="6" numFmtId="0" xfId="0" applyAlignment="1" applyBorder="1" applyFont="1">
      <alignment horizontal="center" shrinkToFit="0" vertical="bottom" wrapText="0"/>
    </xf>
    <xf borderId="7" fillId="0" fontId="10" numFmtId="0" xfId="0" applyBorder="1" applyFont="1"/>
    <xf borderId="8" fillId="0" fontId="10" numFmtId="0" xfId="0" applyBorder="1" applyFont="1"/>
    <xf borderId="9" fillId="4" fontId="3" numFmtId="0" xfId="0" applyAlignment="1" applyBorder="1" applyFont="1">
      <alignment shrinkToFit="0" vertical="bottom" wrapText="0"/>
    </xf>
    <xf borderId="10" fillId="5" fontId="11" numFmtId="2" xfId="0" applyAlignment="1" applyBorder="1" applyFont="1" applyNumberFormat="1">
      <alignment horizontal="right" shrinkToFit="0" vertical="bottom" wrapText="0"/>
    </xf>
    <xf borderId="1" fillId="3" fontId="3" numFmtId="2" xfId="0" applyAlignment="1" applyBorder="1" applyFont="1" applyNumberFormat="1">
      <alignment horizontal="right" shrinkToFit="0" vertical="bottom" wrapText="0"/>
    </xf>
    <xf borderId="11" fillId="0" fontId="3" numFmtId="2" xfId="0" applyAlignment="1" applyBorder="1" applyFont="1" applyNumberFormat="1">
      <alignment horizontal="right" readingOrder="0" shrinkToFit="0" vertical="bottom" wrapText="0"/>
    </xf>
    <xf borderId="10" fillId="5" fontId="11" numFmtId="1" xfId="0" applyAlignment="1" applyBorder="1" applyFont="1" applyNumberFormat="1">
      <alignment horizontal="right" shrinkToFit="0" vertical="bottom" wrapText="0"/>
    </xf>
    <xf borderId="11" fillId="0" fontId="3" numFmtId="2" xfId="0" applyAlignment="1" applyBorder="1" applyFont="1" applyNumberFormat="1">
      <alignment horizontal="right" shrinkToFit="0" vertical="bottom" wrapText="0"/>
    </xf>
    <xf borderId="1" fillId="5" fontId="3" numFmtId="1" xfId="0" applyAlignment="1" applyBorder="1" applyFont="1" applyNumberFormat="1">
      <alignment shrinkToFit="0" vertical="bottom" wrapText="0"/>
    </xf>
    <xf borderId="1" fillId="5" fontId="3" numFmtId="1" xfId="0" applyAlignment="1" applyBorder="1" applyFont="1" applyNumberFormat="1">
      <alignment horizontal="right" shrinkToFit="0" vertical="bottom" wrapText="0"/>
    </xf>
    <xf borderId="0" fillId="0" fontId="3" numFmtId="2" xfId="0" applyAlignment="1" applyFont="1" applyNumberFormat="1">
      <alignment shrinkToFit="0" vertical="bottom" wrapText="0"/>
    </xf>
    <xf borderId="10" fillId="5" fontId="6" numFmtId="0" xfId="0" applyAlignment="1" applyBorder="1" applyFont="1">
      <alignment shrinkToFit="0" vertical="bottom" wrapText="0"/>
    </xf>
    <xf borderId="12" fillId="6" fontId="3" numFmtId="1" xfId="0" applyAlignment="1" applyBorder="1" applyFill="1" applyFont="1" applyNumberFormat="1">
      <alignment shrinkToFit="0" vertical="bottom" wrapText="0"/>
    </xf>
    <xf borderId="11" fillId="0" fontId="3" numFmtId="0" xfId="0" applyAlignment="1" applyBorder="1" applyFont="1">
      <alignment shrinkToFit="0" vertical="bottom" wrapText="0"/>
    </xf>
    <xf borderId="10" fillId="6" fontId="3" numFmtId="1" xfId="0" applyAlignment="1" applyBorder="1" applyFont="1" applyNumberFormat="1">
      <alignment shrinkToFit="0" vertical="bottom" wrapText="0"/>
    </xf>
    <xf borderId="1" fillId="5" fontId="6" numFmtId="1" xfId="0" applyAlignment="1" applyBorder="1" applyFont="1" applyNumberFormat="1">
      <alignment horizontal="right" shrinkToFit="0" vertical="bottom" wrapText="0"/>
    </xf>
    <xf borderId="1" fillId="3" fontId="6" numFmtId="2" xfId="0" applyAlignment="1" applyBorder="1" applyFont="1" applyNumberFormat="1">
      <alignment horizontal="right" shrinkToFit="0" vertical="bottom" wrapText="0"/>
    </xf>
    <xf borderId="11" fillId="0" fontId="6" numFmtId="2" xfId="0" applyAlignment="1" applyBorder="1" applyFont="1" applyNumberFormat="1">
      <alignment horizontal="right" shrinkToFit="0" vertical="bottom" wrapText="0"/>
    </xf>
    <xf borderId="13" fillId="6" fontId="3" numFmtId="1" xfId="0" applyAlignment="1" applyBorder="1" applyFont="1" applyNumberFormat="1">
      <alignment shrinkToFit="0" vertical="bottom" wrapText="0"/>
    </xf>
    <xf borderId="14" fillId="5" fontId="6" numFmtId="0" xfId="0" applyAlignment="1" applyBorder="1" applyFont="1">
      <alignment shrinkToFit="0" vertical="bottom" wrapText="0"/>
    </xf>
    <xf borderId="15" fillId="5" fontId="6" numFmtId="2" xfId="0" applyAlignment="1" applyBorder="1" applyFont="1" applyNumberFormat="1">
      <alignment shrinkToFit="0" vertical="bottom" wrapText="0"/>
    </xf>
    <xf borderId="16" fillId="5" fontId="6" numFmtId="0" xfId="0" applyAlignment="1" applyBorder="1" applyFont="1">
      <alignment shrinkToFit="0" vertical="bottom" wrapText="0"/>
    </xf>
    <xf borderId="10" fillId="5" fontId="12" numFmtId="1" xfId="0" applyAlignment="1" applyBorder="1" applyFont="1" applyNumberFormat="1">
      <alignment horizontal="right" shrinkToFit="0" vertical="bottom" wrapText="0"/>
    </xf>
    <xf borderId="1" fillId="5" fontId="6" numFmtId="1" xfId="0" applyAlignment="1" applyBorder="1" applyFont="1" applyNumberFormat="1">
      <alignment shrinkToFit="0" vertical="bottom" wrapText="0"/>
    </xf>
    <xf borderId="17" fillId="0" fontId="11" numFmtId="0" xfId="0" applyAlignment="1" applyBorder="1" applyFont="1">
      <alignment shrinkToFit="0" vertical="bottom" wrapText="0"/>
    </xf>
    <xf borderId="18" fillId="6" fontId="11" numFmtId="0" xfId="0" applyAlignment="1" applyBorder="1" applyFont="1">
      <alignment horizontal="center" shrinkToFit="0" vertical="bottom" wrapText="0"/>
    </xf>
    <xf borderId="19" fillId="0" fontId="3" numFmtId="1" xfId="0" applyAlignment="1" applyBorder="1" applyFont="1" applyNumberFormat="1">
      <alignment shrinkToFit="0" vertical="bottom" wrapText="0"/>
    </xf>
    <xf borderId="20" fillId="0" fontId="3" numFmtId="1" xfId="0" applyAlignment="1" applyBorder="1" applyFont="1" applyNumberFormat="1">
      <alignment shrinkToFit="0" vertical="bottom" wrapText="0"/>
    </xf>
    <xf borderId="21" fillId="0" fontId="3" numFmtId="1" xfId="0" applyAlignment="1" applyBorder="1" applyFont="1" applyNumberFormat="1">
      <alignment shrinkToFit="0" vertical="bottom" wrapText="0"/>
    </xf>
    <xf borderId="22" fillId="4" fontId="3" numFmtId="0" xfId="0" applyAlignment="1" applyBorder="1" applyFont="1">
      <alignment shrinkToFit="0" vertical="bottom" wrapText="0"/>
    </xf>
    <xf borderId="0" fillId="0" fontId="13" numFmtId="0" xfId="0" applyAlignment="1" applyFont="1">
      <alignment shrinkToFit="0" vertical="bottom" wrapText="0"/>
    </xf>
    <xf borderId="0" fillId="0" fontId="11" numFmtId="0" xfId="0" applyAlignment="1" applyFont="1">
      <alignment readingOrder="0" shrinkToFit="0" vertical="bottom" wrapText="0"/>
    </xf>
    <xf borderId="0" fillId="0" fontId="14" numFmtId="0" xfId="0" applyFont="1"/>
    <xf borderId="0" fillId="0" fontId="15" numFmtId="0" xfId="0" applyAlignment="1" applyFont="1">
      <alignment readingOrder="0" shrinkToFit="0" vertical="bottom" wrapText="0"/>
    </xf>
    <xf borderId="0" fillId="7" fontId="16" numFmtId="0" xfId="0" applyAlignment="1" applyFill="1" applyFont="1">
      <alignment readingOrder="0"/>
    </xf>
    <xf borderId="0" fillId="0" fontId="6" numFmtId="0" xfId="0" applyAlignment="1" applyFont="1">
      <alignment shrinkToFit="0" vertical="bottom" wrapText="0"/>
    </xf>
    <xf borderId="1" fillId="3" fontId="12" numFmtId="0" xfId="0" applyAlignment="1" applyBorder="1" applyFont="1">
      <alignment readingOrder="0" shrinkToFit="0" vertical="bottom" wrapText="0"/>
    </xf>
    <xf borderId="0" fillId="3" fontId="14" numFmtId="0" xfId="0" applyFont="1"/>
    <xf borderId="0" fillId="0" fontId="17" numFmtId="0" xfId="0" applyAlignment="1" applyFont="1">
      <alignment shrinkToFit="0" vertical="bottom" wrapText="0"/>
    </xf>
    <xf borderId="0" fillId="0" fontId="14" numFmtId="1" xfId="0" applyFont="1" applyNumberFormat="1"/>
    <xf borderId="1" fillId="3" fontId="1" numFmtId="0" xfId="0" applyAlignment="1" applyBorder="1" applyFont="1">
      <alignment shrinkToFit="0" vertical="center" wrapText="0"/>
    </xf>
    <xf borderId="1" fillId="3" fontId="18" numFmtId="0" xfId="0" applyAlignment="1" applyBorder="1" applyFont="1">
      <alignment shrinkToFit="0" vertical="bottom" wrapText="0"/>
    </xf>
    <xf borderId="1" fillId="3" fontId="3" numFmtId="1" xfId="0" applyAlignment="1" applyBorder="1" applyFont="1" applyNumberFormat="1">
      <alignment shrinkToFit="0" vertical="bottom" wrapText="0"/>
    </xf>
    <xf borderId="23" fillId="8" fontId="6" numFmtId="0" xfId="0" applyAlignment="1" applyBorder="1" applyFill="1" applyFont="1">
      <alignment shrinkToFit="0" vertical="bottom" wrapText="0"/>
    </xf>
    <xf borderId="24" fillId="0" fontId="10" numFmtId="0" xfId="0" applyBorder="1" applyFont="1"/>
    <xf borderId="25" fillId="0" fontId="10" numFmtId="0" xfId="0" applyBorder="1" applyFont="1"/>
    <xf borderId="26" fillId="8" fontId="6" numFmtId="0" xfId="0" applyAlignment="1" applyBorder="1" applyFont="1">
      <alignment shrinkToFit="0" vertical="bottom" wrapText="0"/>
    </xf>
    <xf borderId="27" fillId="0" fontId="10" numFmtId="0" xfId="0" applyBorder="1" applyFont="1"/>
    <xf borderId="28" fillId="0" fontId="10" numFmtId="0" xfId="0" applyBorder="1" applyFont="1"/>
    <xf borderId="29" fillId="0" fontId="3" numFmtId="0" xfId="0" applyAlignment="1" applyBorder="1" applyFont="1">
      <alignment shrinkToFit="0" vertical="bottom" wrapText="0"/>
    </xf>
    <xf borderId="30" fillId="8" fontId="6" numFmtId="0" xfId="0" applyAlignment="1" applyBorder="1" applyFont="1">
      <alignment shrinkToFit="0" vertical="bottom" wrapText="0"/>
    </xf>
    <xf borderId="31" fillId="0" fontId="10" numFmtId="0" xfId="0" applyBorder="1" applyFont="1"/>
    <xf borderId="32" fillId="0" fontId="10" numFmtId="0" xfId="0" applyBorder="1" applyFont="1"/>
    <xf borderId="1" fillId="9" fontId="19" numFmtId="0" xfId="0" applyAlignment="1" applyBorder="1" applyFill="1" applyFont="1">
      <alignment horizontal="right" shrinkToFit="0" vertical="bottom" wrapText="0"/>
    </xf>
    <xf borderId="29" fillId="0" fontId="20" numFmtId="0" xfId="0" applyAlignment="1" applyBorder="1" applyFont="1">
      <alignment horizontal="right" shrinkToFit="0" vertical="bottom" wrapText="0"/>
    </xf>
    <xf borderId="1" fillId="9" fontId="3" numFmtId="0" xfId="0" applyAlignment="1" applyBorder="1" applyFont="1">
      <alignment horizontal="right" shrinkToFit="0" vertical="bottom" wrapText="0"/>
    </xf>
    <xf borderId="0" fillId="0" fontId="3" numFmtId="4" xfId="0" applyAlignment="1" applyFont="1" applyNumberFormat="1">
      <alignment horizontal="right" shrinkToFit="0" vertical="bottom" wrapText="0"/>
    </xf>
    <xf borderId="29" fillId="0" fontId="3" numFmtId="4" xfId="0" applyAlignment="1" applyBorder="1" applyFont="1" applyNumberFormat="1">
      <alignment horizontal="right" shrinkToFit="0" vertical="bottom" wrapText="0"/>
    </xf>
    <xf borderId="0" fillId="0" fontId="21" numFmtId="1" xfId="0" applyAlignment="1" applyFont="1" applyNumberFormat="1">
      <alignment shrinkToFit="0" vertical="bottom" wrapText="0"/>
    </xf>
    <xf borderId="0" fillId="0" fontId="3" numFmtId="4" xfId="0" applyAlignment="1" applyFont="1" applyNumberFormat="1">
      <alignment shrinkToFit="0" vertical="bottom" wrapText="0"/>
    </xf>
    <xf borderId="0" fillId="0" fontId="14" numFmtId="0" xfId="0" applyAlignment="1" applyFont="1">
      <alignment readingOrder="0"/>
    </xf>
    <xf borderId="0" fillId="0" fontId="22" numFmtId="0" xfId="0" applyFont="1"/>
    <xf borderId="33" fillId="0" fontId="23" numFmtId="0" xfId="0" applyAlignment="1" applyBorder="1" applyFont="1">
      <alignment horizontal="right" readingOrder="0"/>
    </xf>
    <xf borderId="33" fillId="0" fontId="23" numFmtId="0" xfId="0" applyAlignment="1" applyBorder="1" applyFont="1">
      <alignment horizontal="right"/>
    </xf>
    <xf borderId="0" fillId="0" fontId="14" numFmtId="1" xfId="0" applyAlignment="1" applyFont="1" applyNumberFormat="1">
      <alignment readingOrder="0"/>
    </xf>
    <xf borderId="0" fillId="0" fontId="23" numFmtId="0" xfId="0" applyAlignment="1" applyFont="1">
      <alignment readingOrder="0"/>
    </xf>
    <xf borderId="0" fillId="0" fontId="14" numFmtId="2" xfId="0" applyFont="1" applyNumberFormat="1"/>
    <xf borderId="0" fillId="0" fontId="23" numFmtId="1" xfId="0" applyFont="1" applyNumberFormat="1"/>
    <xf borderId="0" fillId="0" fontId="23" numFmtId="2" xfId="0" applyFont="1" applyNumberFormat="1"/>
    <xf borderId="0" fillId="0" fontId="12" numFmtId="0" xfId="0" applyAlignment="1" applyFont="1">
      <alignment shrinkToFit="0" vertical="bottom" wrapText="0"/>
    </xf>
    <xf borderId="1" fillId="3" fontId="12" numFmtId="0" xfId="0" applyAlignment="1" applyBorder="1" applyFont="1">
      <alignment shrinkToFit="0" vertical="bottom" wrapText="0"/>
    </xf>
    <xf borderId="0" fillId="0" fontId="16" numFmtId="0" xfId="0" applyAlignment="1" applyFont="1">
      <alignment readingOrder="0" shrinkToFit="0" vertical="bottom" wrapText="0"/>
    </xf>
    <xf borderId="0" fillId="0" fontId="11" numFmtId="0" xfId="0" applyAlignment="1" applyFont="1">
      <alignment shrinkToFit="0" vertical="bottom" wrapText="0"/>
    </xf>
    <xf borderId="0" fillId="0" fontId="24" numFmtId="0" xfId="0" applyAlignment="1" applyFont="1">
      <alignment shrinkToFit="0" vertical="bottom" wrapText="0"/>
    </xf>
    <xf borderId="1" fillId="7" fontId="25" numFmtId="0" xfId="0" applyAlignment="1" applyBorder="1" applyFont="1">
      <alignment shrinkToFit="0" vertical="bottom" wrapText="0"/>
    </xf>
    <xf borderId="0" fillId="0" fontId="26" numFmtId="0" xfId="0" applyAlignment="1" applyFont="1">
      <alignment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_rels/drawing4.xml.rels><?xml version="1.0" encoding="UTF-8" standalone="yes"?><Relationships xmlns="http://schemas.openxmlformats.org/package/2006/relationships"><Relationship Id="rId1" Type="http://schemas.openxmlformats.org/officeDocument/2006/relationships/image" Target="../media/image3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28575</xdr:colOff>
      <xdr:row>3</xdr:row>
      <xdr:rowOff>57150</xdr:rowOff>
    </xdr:from>
    <xdr:ext cx="1714500" cy="150495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19050</xdr:colOff>
      <xdr:row>10</xdr:row>
      <xdr:rowOff>28575</xdr:rowOff>
    </xdr:from>
    <xdr:ext cx="1704975" cy="1143000"/>
    <xdr:pic>
      <xdr:nvPicPr>
        <xdr:cNvPr id="0" name="image2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28575</xdr:colOff>
      <xdr:row>3</xdr:row>
      <xdr:rowOff>47625</xdr:rowOff>
    </xdr:from>
    <xdr:ext cx="1714500" cy="141922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9525</xdr:colOff>
      <xdr:row>9</xdr:row>
      <xdr:rowOff>142875</xdr:rowOff>
    </xdr:from>
    <xdr:ext cx="1704975" cy="1076325"/>
    <xdr:pic>
      <xdr:nvPicPr>
        <xdr:cNvPr id="0" name="image2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57150</xdr:colOff>
      <xdr:row>2</xdr:row>
      <xdr:rowOff>161925</xdr:rowOff>
    </xdr:from>
    <xdr:ext cx="3381375" cy="3267075"/>
    <xdr:pic>
      <xdr:nvPicPr>
        <xdr:cNvPr id="0" name="image3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mailto:mail@trendwell.lu" TargetMode="External"/><Relationship Id="rId2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hyperlink" Target="mailto:mail@trendwell.lu" TargetMode="External"/><Relationship Id="rId2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1.22" defaultRowHeight="15.0"/>
  <cols>
    <col customWidth="1" min="1" max="1" width="1.22"/>
    <col customWidth="1" min="2" max="2" width="23.11"/>
    <col customWidth="1" min="3" max="3" width="1.22"/>
    <col customWidth="1" min="4" max="4" width="5.78"/>
    <col customWidth="1" min="5" max="5" width="5.56"/>
    <col customWidth="1" min="6" max="6" width="8.11"/>
    <col customWidth="1" min="7" max="8" width="5.67"/>
    <col customWidth="1" min="9" max="9" width="8.11"/>
    <col customWidth="1" min="10" max="10" width="5.78"/>
    <col customWidth="1" min="11" max="11" width="5.33"/>
    <col customWidth="1" min="12" max="12" width="8.11"/>
    <col customWidth="1" min="13" max="13" width="5.78"/>
    <col customWidth="1" min="14" max="14" width="5.56"/>
    <col customWidth="1" min="15" max="15" width="8.11"/>
    <col customWidth="1" min="16" max="16" width="5.78"/>
    <col customWidth="1" min="17" max="17" width="5.56"/>
    <col customWidth="1" min="18" max="18" width="8.11"/>
    <col customWidth="1" min="19" max="19" width="1.44"/>
    <col customWidth="1" min="20" max="21" width="8.0"/>
    <col customWidth="1" min="22" max="22" width="3.11"/>
    <col customWidth="1" min="23" max="26" width="8.56"/>
  </cols>
  <sheetData>
    <row r="1" ht="7.5" customHeight="1"/>
    <row r="2" ht="32.25" customHeight="1">
      <c r="B2" s="1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3"/>
      <c r="T2" s="3"/>
      <c r="U2" s="3"/>
      <c r="V2" s="4"/>
    </row>
    <row r="3" ht="15.0" customHeight="1">
      <c r="B3" s="4"/>
      <c r="D3" s="5"/>
      <c r="E3" s="6"/>
      <c r="F3" s="6"/>
      <c r="G3" s="5"/>
      <c r="H3" s="6"/>
      <c r="I3" s="6"/>
      <c r="J3" s="5"/>
      <c r="K3" s="6"/>
      <c r="L3" s="6"/>
      <c r="M3" s="5"/>
      <c r="N3" s="6"/>
      <c r="O3" s="6"/>
      <c r="P3" s="5"/>
      <c r="Q3" s="6"/>
      <c r="R3" s="6"/>
      <c r="T3" s="7"/>
      <c r="U3" s="7"/>
      <c r="V3" s="7"/>
    </row>
    <row r="4" ht="15.75" customHeight="1">
      <c r="B4" s="8"/>
      <c r="D4" s="9" t="s">
        <v>1</v>
      </c>
      <c r="E4" s="10" t="s">
        <v>2</v>
      </c>
      <c r="F4" s="11" t="s">
        <v>3</v>
      </c>
      <c r="G4" s="9" t="s">
        <v>4</v>
      </c>
      <c r="H4" s="10" t="s">
        <v>2</v>
      </c>
      <c r="I4" s="11" t="s">
        <v>3</v>
      </c>
      <c r="J4" s="9" t="s">
        <v>5</v>
      </c>
      <c r="K4" s="10" t="s">
        <v>2</v>
      </c>
      <c r="L4" s="11" t="s">
        <v>3</v>
      </c>
      <c r="M4" s="9" t="s">
        <v>6</v>
      </c>
      <c r="N4" s="10" t="s">
        <v>2</v>
      </c>
      <c r="O4" s="11" t="s">
        <v>3</v>
      </c>
      <c r="P4" s="9" t="s">
        <v>7</v>
      </c>
      <c r="Q4" s="10" t="s">
        <v>2</v>
      </c>
      <c r="R4" s="11" t="s">
        <v>3</v>
      </c>
      <c r="T4" s="12" t="s">
        <v>8</v>
      </c>
      <c r="U4" s="13"/>
      <c r="V4" s="14"/>
    </row>
    <row r="5" ht="15.75" customHeight="1">
      <c r="B5" s="15"/>
      <c r="D5" s="16">
        <v>0.5</v>
      </c>
      <c r="E5" s="17">
        <v>0.088</v>
      </c>
      <c r="F5" s="18">
        <v>75.0</v>
      </c>
      <c r="G5" s="19">
        <v>7.0</v>
      </c>
      <c r="H5" s="17">
        <v>1.232</v>
      </c>
      <c r="I5" s="20">
        <v>445.0</v>
      </c>
      <c r="J5" s="21">
        <v>19.0</v>
      </c>
      <c r="K5" s="17">
        <v>3.344</v>
      </c>
      <c r="L5" s="20">
        <v>975.0</v>
      </c>
      <c r="M5" s="22">
        <v>31.0</v>
      </c>
      <c r="N5" s="17">
        <v>5.456</v>
      </c>
      <c r="O5" s="20">
        <v>1455.0</v>
      </c>
      <c r="P5" s="22">
        <v>43.0</v>
      </c>
      <c r="Q5" s="17">
        <v>7.569</v>
      </c>
      <c r="R5" s="20">
        <v>1875.0</v>
      </c>
      <c r="S5" s="23"/>
      <c r="T5" s="24" t="s">
        <v>9</v>
      </c>
      <c r="U5" s="25">
        <v>116.0</v>
      </c>
      <c r="V5" s="26" t="s">
        <v>10</v>
      </c>
    </row>
    <row r="6" ht="15.75" customHeight="1">
      <c r="B6" s="15"/>
      <c r="D6" s="19">
        <v>1.0</v>
      </c>
      <c r="E6" s="17">
        <v>0.176</v>
      </c>
      <c r="F6" s="18">
        <v>100.0</v>
      </c>
      <c r="G6" s="19">
        <v>8.0</v>
      </c>
      <c r="H6" s="17">
        <v>1.408</v>
      </c>
      <c r="I6" s="20">
        <v>495.0</v>
      </c>
      <c r="J6" s="21">
        <v>20.0</v>
      </c>
      <c r="K6" s="17">
        <v>3.52</v>
      </c>
      <c r="L6" s="20">
        <v>1015.0</v>
      </c>
      <c r="M6" s="22">
        <v>32.0</v>
      </c>
      <c r="N6" s="17">
        <v>5.633</v>
      </c>
      <c r="O6" s="20">
        <v>1490.0</v>
      </c>
      <c r="P6" s="22">
        <v>44.0</v>
      </c>
      <c r="Q6" s="17">
        <v>7.745</v>
      </c>
      <c r="R6" s="20">
        <v>1910.0</v>
      </c>
      <c r="S6" s="23"/>
      <c r="T6" s="24" t="s">
        <v>11</v>
      </c>
      <c r="U6" s="27">
        <v>76.0</v>
      </c>
      <c r="V6" s="26" t="s">
        <v>10</v>
      </c>
    </row>
    <row r="7" ht="15.75" customHeight="1">
      <c r="B7" s="15"/>
      <c r="D7" s="16">
        <v>1.5</v>
      </c>
      <c r="E7" s="17">
        <v>0.264</v>
      </c>
      <c r="F7" s="18">
        <v>125.0</v>
      </c>
      <c r="G7" s="19">
        <v>9.0</v>
      </c>
      <c r="H7" s="17">
        <v>1.584</v>
      </c>
      <c r="I7" s="20">
        <v>545.0</v>
      </c>
      <c r="J7" s="21">
        <v>21.0</v>
      </c>
      <c r="K7" s="17">
        <v>3.696</v>
      </c>
      <c r="L7" s="20">
        <v>1055.0</v>
      </c>
      <c r="M7" s="22">
        <v>33.0</v>
      </c>
      <c r="N7" s="17">
        <v>5.809</v>
      </c>
      <c r="O7" s="20">
        <v>1525.0</v>
      </c>
      <c r="P7" s="28">
        <v>45.0</v>
      </c>
      <c r="Q7" s="29">
        <v>7.921</v>
      </c>
      <c r="R7" s="30">
        <v>1945.0</v>
      </c>
      <c r="S7" s="23"/>
      <c r="T7" s="24" t="s">
        <v>12</v>
      </c>
      <c r="U7" s="31">
        <v>120.0</v>
      </c>
      <c r="V7" s="26" t="s">
        <v>10</v>
      </c>
    </row>
    <row r="8" ht="15.75" customHeight="1">
      <c r="B8" s="15"/>
      <c r="D8" s="19">
        <v>2.0</v>
      </c>
      <c r="E8" s="17">
        <v>0.352</v>
      </c>
      <c r="F8" s="18">
        <v>155.0</v>
      </c>
      <c r="G8" s="19">
        <v>10.0</v>
      </c>
      <c r="H8" s="17">
        <v>1.76</v>
      </c>
      <c r="I8" s="20">
        <v>595.0</v>
      </c>
      <c r="J8" s="21">
        <v>22.0</v>
      </c>
      <c r="K8" s="17">
        <v>3.872</v>
      </c>
      <c r="L8" s="20">
        <v>1095.0</v>
      </c>
      <c r="M8" s="28">
        <v>34.0</v>
      </c>
      <c r="N8" s="29">
        <v>5.985</v>
      </c>
      <c r="O8" s="30">
        <v>1560.0</v>
      </c>
      <c r="P8" s="22">
        <v>46.0</v>
      </c>
      <c r="Q8" s="17">
        <v>8.097</v>
      </c>
      <c r="R8" s="20">
        <v>1980.0</v>
      </c>
      <c r="S8" s="23"/>
      <c r="T8" s="32" t="s">
        <v>13</v>
      </c>
      <c r="U8" s="33">
        <f>+U5*U6*U7/1000000</f>
        <v>1.05792</v>
      </c>
      <c r="V8" s="34" t="s">
        <v>2</v>
      </c>
    </row>
    <row r="9" ht="15.75" customHeight="1">
      <c r="B9" s="15"/>
      <c r="D9" s="16">
        <v>2.5</v>
      </c>
      <c r="E9" s="17">
        <v>0.44</v>
      </c>
      <c r="F9" s="18">
        <v>185.0</v>
      </c>
      <c r="G9" s="35">
        <v>11.0</v>
      </c>
      <c r="H9" s="29">
        <v>1.936</v>
      </c>
      <c r="I9" s="30">
        <v>645.0</v>
      </c>
      <c r="J9" s="36">
        <v>23.0</v>
      </c>
      <c r="K9" s="29">
        <v>4.048</v>
      </c>
      <c r="L9" s="30">
        <v>1135.0</v>
      </c>
      <c r="M9" s="22">
        <v>35.0</v>
      </c>
      <c r="N9" s="17">
        <v>6.161</v>
      </c>
      <c r="O9" s="20">
        <v>1595.0</v>
      </c>
      <c r="P9" s="22">
        <v>47.0</v>
      </c>
      <c r="Q9" s="17">
        <v>8.273</v>
      </c>
      <c r="R9" s="20">
        <v>2015.0</v>
      </c>
      <c r="S9" s="23"/>
    </row>
    <row r="10" ht="15.75" customHeight="1">
      <c r="B10" s="15"/>
      <c r="D10" s="35">
        <v>3.0</v>
      </c>
      <c r="E10" s="29">
        <v>0.528</v>
      </c>
      <c r="F10" s="30">
        <v>215.0</v>
      </c>
      <c r="G10" s="19">
        <v>12.0</v>
      </c>
      <c r="H10" s="17">
        <v>2.112</v>
      </c>
      <c r="I10" s="20">
        <v>695.0</v>
      </c>
      <c r="J10" s="21">
        <v>24.0</v>
      </c>
      <c r="K10" s="17">
        <v>4.224</v>
      </c>
      <c r="L10" s="20">
        <v>1175.0</v>
      </c>
      <c r="M10" s="22">
        <v>36.0</v>
      </c>
      <c r="N10" s="17">
        <v>6.337</v>
      </c>
      <c r="O10" s="20">
        <v>1630.0</v>
      </c>
      <c r="P10" s="22">
        <v>48.0</v>
      </c>
      <c r="Q10" s="17">
        <v>8.449</v>
      </c>
      <c r="R10" s="20">
        <v>2050.0</v>
      </c>
      <c r="S10" s="23"/>
      <c r="T10" s="12" t="s">
        <v>8</v>
      </c>
      <c r="U10" s="13"/>
      <c r="V10" s="14"/>
    </row>
    <row r="11" ht="16.5" customHeight="1">
      <c r="B11" s="15"/>
      <c r="D11" s="16">
        <v>3.5</v>
      </c>
      <c r="E11" s="17">
        <v>0.616</v>
      </c>
      <c r="F11" s="20">
        <v>245.0</v>
      </c>
      <c r="G11" s="19">
        <v>13.0</v>
      </c>
      <c r="H11" s="17">
        <v>2.288</v>
      </c>
      <c r="I11" s="20">
        <v>735.0</v>
      </c>
      <c r="J11" s="21">
        <v>25.0</v>
      </c>
      <c r="K11" s="17">
        <v>4.4</v>
      </c>
      <c r="L11" s="20">
        <v>1215.0</v>
      </c>
      <c r="M11" s="22">
        <v>37.0</v>
      </c>
      <c r="N11" s="17">
        <v>6.513</v>
      </c>
      <c r="O11" s="20">
        <v>1665.0</v>
      </c>
      <c r="P11" s="22">
        <v>49.0</v>
      </c>
      <c r="Q11" s="17">
        <v>8.625</v>
      </c>
      <c r="R11" s="20">
        <v>2085.0</v>
      </c>
      <c r="S11" s="23"/>
      <c r="T11" s="37" t="s">
        <v>14</v>
      </c>
      <c r="U11" s="4"/>
      <c r="V11" s="38">
        <v>6.0</v>
      </c>
    </row>
    <row r="12" ht="15.75" customHeight="1">
      <c r="B12" s="15"/>
      <c r="D12" s="19">
        <v>4.0</v>
      </c>
      <c r="E12" s="17">
        <v>0.704</v>
      </c>
      <c r="F12" s="20">
        <v>275.0</v>
      </c>
      <c r="G12" s="19">
        <v>14.0</v>
      </c>
      <c r="H12" s="17">
        <v>2.464</v>
      </c>
      <c r="I12" s="20">
        <v>775.0</v>
      </c>
      <c r="J12" s="21">
        <v>26.0</v>
      </c>
      <c r="K12" s="17">
        <v>4.576</v>
      </c>
      <c r="L12" s="20">
        <v>1255.0</v>
      </c>
      <c r="M12" s="22">
        <v>38.0</v>
      </c>
      <c r="N12" s="17">
        <v>6.689</v>
      </c>
      <c r="O12" s="20">
        <v>1700.0</v>
      </c>
      <c r="P12" s="22">
        <v>50.0</v>
      </c>
      <c r="Q12" s="17">
        <v>8.801</v>
      </c>
      <c r="R12" s="20">
        <v>2120.0</v>
      </c>
      <c r="S12" s="23"/>
      <c r="T12" s="24" t="s">
        <v>9</v>
      </c>
      <c r="U12" s="39">
        <v>116.0</v>
      </c>
      <c r="V12" s="26" t="s">
        <v>10</v>
      </c>
    </row>
    <row r="13" ht="15.75" customHeight="1">
      <c r="B13" s="15"/>
      <c r="D13" s="16">
        <v>4.5</v>
      </c>
      <c r="E13" s="17">
        <v>0.792</v>
      </c>
      <c r="F13" s="20">
        <v>305.0</v>
      </c>
      <c r="G13" s="19">
        <v>15.0</v>
      </c>
      <c r="H13" s="17">
        <v>2.64</v>
      </c>
      <c r="I13" s="20">
        <v>815.0</v>
      </c>
      <c r="J13" s="21">
        <v>27.0</v>
      </c>
      <c r="K13" s="17">
        <v>4.752</v>
      </c>
      <c r="L13" s="20">
        <v>1295.0</v>
      </c>
      <c r="M13" s="22">
        <v>39.0</v>
      </c>
      <c r="N13" s="17">
        <v>6.865</v>
      </c>
      <c r="O13" s="20">
        <v>1735.0</v>
      </c>
      <c r="P13" s="28">
        <v>51.0</v>
      </c>
      <c r="Q13" s="29">
        <v>8.977</v>
      </c>
      <c r="R13" s="30">
        <v>2155.0</v>
      </c>
      <c r="T13" s="24" t="s">
        <v>11</v>
      </c>
      <c r="U13" s="40">
        <v>76.0</v>
      </c>
      <c r="V13" s="26" t="s">
        <v>10</v>
      </c>
    </row>
    <row r="14" ht="15.75" customHeight="1">
      <c r="B14" s="15"/>
      <c r="D14" s="19">
        <v>5.0</v>
      </c>
      <c r="E14" s="17">
        <v>0.88</v>
      </c>
      <c r="F14" s="20">
        <v>335.0</v>
      </c>
      <c r="G14" s="19">
        <v>16.0</v>
      </c>
      <c r="H14" s="17">
        <v>2.816</v>
      </c>
      <c r="I14" s="20">
        <v>855.0</v>
      </c>
      <c r="J14" s="36">
        <v>28.0</v>
      </c>
      <c r="K14" s="29">
        <v>4.928</v>
      </c>
      <c r="L14" s="30">
        <v>1335.0</v>
      </c>
      <c r="M14" s="28">
        <v>40.0</v>
      </c>
      <c r="N14" s="29">
        <v>7.041</v>
      </c>
      <c r="O14" s="30">
        <v>1770.0</v>
      </c>
      <c r="P14" s="22">
        <v>52.0</v>
      </c>
      <c r="Q14" s="17">
        <v>9.153</v>
      </c>
      <c r="R14" s="20">
        <v>2190.0</v>
      </c>
      <c r="T14" s="24" t="s">
        <v>12</v>
      </c>
      <c r="U14" s="41">
        <f>20*V11</f>
        <v>120</v>
      </c>
      <c r="V14" s="26" t="s">
        <v>10</v>
      </c>
    </row>
    <row r="15" ht="15.75" customHeight="1">
      <c r="B15" s="15"/>
      <c r="D15" s="16">
        <v>5.5</v>
      </c>
      <c r="E15" s="17">
        <v>0.968</v>
      </c>
      <c r="F15" s="20">
        <v>365.0</v>
      </c>
      <c r="G15" s="35">
        <v>17.0</v>
      </c>
      <c r="H15" s="29">
        <v>2.992</v>
      </c>
      <c r="I15" s="30">
        <v>895.0</v>
      </c>
      <c r="J15" s="21">
        <v>29.0</v>
      </c>
      <c r="K15" s="17">
        <v>5.104</v>
      </c>
      <c r="L15" s="20">
        <v>1375.0</v>
      </c>
      <c r="M15" s="22">
        <v>41.0</v>
      </c>
      <c r="N15" s="17">
        <v>7.217</v>
      </c>
      <c r="O15" s="20">
        <v>1805.0</v>
      </c>
      <c r="P15" s="22">
        <v>53.0</v>
      </c>
      <c r="Q15" s="17">
        <v>9.329</v>
      </c>
      <c r="R15" s="20">
        <v>2225.0</v>
      </c>
      <c r="T15" s="32" t="s">
        <v>13</v>
      </c>
      <c r="U15" s="33">
        <f>+U12*U13*U14/1000000</f>
        <v>1.05792</v>
      </c>
      <c r="V15" s="34" t="s">
        <v>2</v>
      </c>
    </row>
    <row r="16" ht="16.5" customHeight="1">
      <c r="B16" s="42"/>
      <c r="D16" s="35">
        <v>6.0</v>
      </c>
      <c r="E16" s="29">
        <v>1.056</v>
      </c>
      <c r="F16" s="30">
        <v>395.0</v>
      </c>
      <c r="G16" s="19">
        <v>18.0</v>
      </c>
      <c r="H16" s="17">
        <v>3.168</v>
      </c>
      <c r="I16" s="20">
        <v>935.0</v>
      </c>
      <c r="J16" s="21">
        <v>30.0</v>
      </c>
      <c r="K16" s="17">
        <v>5.28</v>
      </c>
      <c r="L16" s="20">
        <v>1415.0</v>
      </c>
      <c r="M16" s="22">
        <v>42.0</v>
      </c>
      <c r="N16" s="17">
        <v>7.393</v>
      </c>
      <c r="O16" s="20">
        <v>1840.0</v>
      </c>
      <c r="P16" s="22">
        <v>54.0</v>
      </c>
      <c r="Q16" s="17">
        <v>9.505</v>
      </c>
      <c r="R16" s="20">
        <v>2260.0</v>
      </c>
    </row>
    <row r="18" ht="15.75" customHeight="1">
      <c r="B18" s="43" t="s">
        <v>15</v>
      </c>
      <c r="D18" s="44" t="s">
        <v>16</v>
      </c>
    </row>
    <row r="19" ht="15.75" customHeight="1">
      <c r="B19" s="45" t="s">
        <v>17</v>
      </c>
      <c r="D19" s="46" t="s">
        <v>18</v>
      </c>
    </row>
    <row r="20" ht="15.75" customHeight="1">
      <c r="D20" s="47" t="s">
        <v>19</v>
      </c>
    </row>
    <row r="21" ht="15.75" customHeight="1">
      <c r="D21" s="48" t="s">
        <v>20</v>
      </c>
    </row>
    <row r="22" ht="15.75" customHeight="1">
      <c r="B22" s="43" t="s">
        <v>21</v>
      </c>
    </row>
    <row r="23" ht="15.75" customHeight="1">
      <c r="B23" s="45" t="s">
        <v>22</v>
      </c>
    </row>
    <row r="24" ht="15.75" customHeight="1">
      <c r="B24" s="45" t="s">
        <v>23</v>
      </c>
      <c r="D24" s="49" t="s">
        <v>24</v>
      </c>
      <c r="E24" s="50"/>
      <c r="F24" s="50"/>
      <c r="G24" s="50"/>
      <c r="H24" s="50"/>
      <c r="I24" s="50"/>
      <c r="J24" s="50"/>
    </row>
    <row r="25" ht="15.75" customHeight="1">
      <c r="B25" s="45" t="s">
        <v>25</v>
      </c>
    </row>
    <row r="26" ht="15.75" customHeight="1">
      <c r="B26" s="45" t="s">
        <v>26</v>
      </c>
    </row>
    <row r="27" ht="15.75" customHeight="1">
      <c r="B27" s="51" t="s">
        <v>27</v>
      </c>
    </row>
    <row r="28" ht="15.75" customHeight="1">
      <c r="B28" s="45" t="s">
        <v>28</v>
      </c>
      <c r="P28" s="23"/>
      <c r="Q28" s="23"/>
      <c r="R28" s="23"/>
    </row>
    <row r="29" ht="15.75" customHeight="1">
      <c r="B29" s="45" t="s">
        <v>29</v>
      </c>
      <c r="P29" s="23"/>
      <c r="Q29" s="23"/>
      <c r="R29" s="23"/>
    </row>
    <row r="30" ht="15.75" customHeight="1">
      <c r="B30" s="45" t="s">
        <v>30</v>
      </c>
    </row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T4:V4"/>
    <mergeCell ref="T10:V10"/>
  </mergeCells>
  <hyperlinks>
    <hyperlink r:id="rId1" ref="B27"/>
  </hyperlinks>
  <printOptions/>
  <pageMargins bottom="0.75" footer="0.0" header="0.0" left="0.129861111111111" right="0.0986111111111111" top="0.355555555555556"/>
  <pageSetup scale="88" orientation="landscape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1.22" defaultRowHeight="15.0"/>
  <cols>
    <col customWidth="1" min="1" max="1" width="1.33"/>
    <col customWidth="1" min="2" max="2" width="23.11"/>
    <col customWidth="1" min="3" max="3" width="1.22"/>
    <col customWidth="1" min="4" max="9" width="8.89"/>
    <col customWidth="1" min="10" max="11" width="5.44"/>
    <col customWidth="1" min="12" max="16" width="8.89"/>
    <col customWidth="1" min="17" max="17" width="10.56"/>
    <col customWidth="1" min="18" max="26" width="8.56"/>
  </cols>
  <sheetData>
    <row r="1" ht="7.5" customHeight="1">
      <c r="L1" s="52"/>
    </row>
    <row r="2" ht="31.5" customHeight="1">
      <c r="B2" s="53" t="s">
        <v>31</v>
      </c>
      <c r="C2" s="3"/>
      <c r="D2" s="3"/>
      <c r="E2" s="54"/>
      <c r="F2" s="54"/>
      <c r="G2" s="54"/>
      <c r="H2" s="3"/>
      <c r="I2" s="3"/>
      <c r="J2" s="3"/>
      <c r="K2" s="3"/>
      <c r="L2" s="55"/>
      <c r="M2" s="3"/>
      <c r="N2" s="3"/>
      <c r="O2" s="3"/>
      <c r="P2" s="3"/>
      <c r="Q2" s="3"/>
    </row>
    <row r="3" ht="15.0" customHeight="1">
      <c r="B3" s="4"/>
      <c r="L3" s="52"/>
    </row>
    <row r="4" ht="15.0" customHeight="1">
      <c r="B4" s="8"/>
      <c r="D4" s="56" t="s">
        <v>32</v>
      </c>
      <c r="E4" s="57"/>
      <c r="F4" s="58"/>
      <c r="G4" s="59" t="s">
        <v>33</v>
      </c>
      <c r="H4" s="60"/>
      <c r="I4" s="61"/>
      <c r="L4" s="52"/>
    </row>
    <row r="5" ht="15.0" customHeight="1">
      <c r="B5" s="15"/>
      <c r="F5" s="62"/>
      <c r="G5" s="63" t="s">
        <v>34</v>
      </c>
      <c r="H5" s="64"/>
      <c r="I5" s="65"/>
      <c r="L5" s="52"/>
    </row>
    <row r="6" ht="15.0" customHeight="1">
      <c r="B6" s="15"/>
      <c r="F6" s="62"/>
      <c r="L6" s="52"/>
    </row>
    <row r="7" ht="15.0" customHeight="1">
      <c r="B7" s="15"/>
      <c r="D7" s="66" t="s">
        <v>35</v>
      </c>
      <c r="E7" s="6" t="s">
        <v>36</v>
      </c>
      <c r="F7" s="67" t="s">
        <v>37</v>
      </c>
      <c r="G7" s="66" t="s">
        <v>35</v>
      </c>
      <c r="H7" s="6" t="s">
        <v>36</v>
      </c>
      <c r="I7" s="6" t="s">
        <v>37</v>
      </c>
      <c r="L7" s="52"/>
    </row>
    <row r="8" ht="15.0" customHeight="1">
      <c r="B8" s="15"/>
      <c r="D8" s="68" t="s">
        <v>38</v>
      </c>
      <c r="E8" s="69">
        <f>+10*F8</f>
        <v>2350</v>
      </c>
      <c r="F8" s="70">
        <v>235.0</v>
      </c>
      <c r="G8" s="68" t="s">
        <v>38</v>
      </c>
      <c r="H8" s="69">
        <f>+10*I8</f>
        <v>2950</v>
      </c>
      <c r="I8" s="69">
        <v>295.0</v>
      </c>
      <c r="L8" s="52"/>
    </row>
    <row r="9" ht="15.0" customHeight="1">
      <c r="B9" s="15"/>
      <c r="D9" s="68" t="s">
        <v>39</v>
      </c>
      <c r="E9" s="69">
        <f>+20*F9</f>
        <v>4400</v>
      </c>
      <c r="F9" s="70">
        <v>220.0</v>
      </c>
      <c r="G9" s="68" t="s">
        <v>39</v>
      </c>
      <c r="H9" s="69">
        <f>+20*I9</f>
        <v>5000</v>
      </c>
      <c r="I9" s="69">
        <v>250.0</v>
      </c>
      <c r="L9" s="52"/>
    </row>
    <row r="10" ht="15.0" customHeight="1">
      <c r="B10" s="15"/>
      <c r="D10" s="68" t="s">
        <v>40</v>
      </c>
      <c r="E10" s="69">
        <f>+30*F10</f>
        <v>6150</v>
      </c>
      <c r="F10" s="70">
        <v>205.0</v>
      </c>
      <c r="G10" s="68" t="s">
        <v>40</v>
      </c>
      <c r="H10" s="69">
        <f>+30*I10</f>
        <v>6750</v>
      </c>
      <c r="I10" s="69">
        <v>225.0</v>
      </c>
      <c r="L10" s="52"/>
    </row>
    <row r="11" ht="15.0" customHeight="1">
      <c r="B11" s="15"/>
      <c r="D11" s="68" t="s">
        <v>41</v>
      </c>
      <c r="E11" s="69">
        <f>+40*F11</f>
        <v>7600</v>
      </c>
      <c r="F11" s="70">
        <v>190.0</v>
      </c>
      <c r="G11" s="68" t="s">
        <v>41</v>
      </c>
      <c r="H11" s="69">
        <f>+40*I11</f>
        <v>8200</v>
      </c>
      <c r="I11" s="69">
        <v>205.0</v>
      </c>
      <c r="L11" s="52"/>
    </row>
    <row r="12" ht="15.0" customHeight="1">
      <c r="B12" s="15"/>
      <c r="D12" s="68" t="s">
        <v>42</v>
      </c>
      <c r="E12" s="69">
        <f>+50*F12</f>
        <v>8750</v>
      </c>
      <c r="F12" s="70">
        <v>175.0</v>
      </c>
      <c r="G12" s="68" t="s">
        <v>42</v>
      </c>
      <c r="H12" s="69">
        <f>+50*I12</f>
        <v>9350</v>
      </c>
      <c r="I12" s="69">
        <v>187.0</v>
      </c>
      <c r="K12" s="43"/>
      <c r="L12" s="71"/>
      <c r="M12" s="43"/>
    </row>
    <row r="13" ht="15.0" customHeight="1">
      <c r="B13" s="15"/>
      <c r="H13" s="72"/>
      <c r="I13" s="72"/>
    </row>
    <row r="14" ht="15.0" customHeight="1">
      <c r="B14" s="15"/>
      <c r="D14" s="73" t="s">
        <v>43</v>
      </c>
      <c r="H14" s="69"/>
      <c r="I14" s="72"/>
    </row>
    <row r="15" ht="15.0" customHeight="1">
      <c r="B15" s="15"/>
    </row>
    <row r="16" ht="15.0" customHeight="1">
      <c r="B16" s="42"/>
    </row>
    <row r="17">
      <c r="D17" s="49" t="s">
        <v>24</v>
      </c>
      <c r="E17" s="50"/>
      <c r="F17" s="50"/>
      <c r="G17" s="50"/>
      <c r="H17" s="50"/>
    </row>
    <row r="18" ht="15.0" customHeight="1">
      <c r="B18" s="43" t="s">
        <v>15</v>
      </c>
    </row>
    <row r="19" ht="15.0" customHeight="1">
      <c r="B19" s="45" t="s">
        <v>17</v>
      </c>
    </row>
    <row r="20"/>
    <row r="21" ht="15.0" customHeight="1">
      <c r="B21" s="43" t="s">
        <v>21</v>
      </c>
      <c r="O21" s="72"/>
      <c r="P21" s="72"/>
    </row>
    <row r="22" ht="15.0" customHeight="1">
      <c r="B22" s="45" t="s">
        <v>22</v>
      </c>
      <c r="O22" s="72"/>
      <c r="P22" s="72"/>
    </row>
    <row r="23" ht="15.0" customHeight="1">
      <c r="B23" s="45" t="s">
        <v>23</v>
      </c>
      <c r="O23" s="72"/>
      <c r="P23" s="72"/>
    </row>
    <row r="24" ht="15.0" customHeight="1">
      <c r="B24" s="45" t="s">
        <v>25</v>
      </c>
      <c r="O24" s="69"/>
      <c r="P24" s="72"/>
    </row>
    <row r="25" ht="15.0" customHeight="1">
      <c r="B25" s="45" t="s">
        <v>26</v>
      </c>
      <c r="O25" s="69"/>
      <c r="P25" s="72"/>
    </row>
    <row r="26" ht="15.0" customHeight="1">
      <c r="B26" s="74" t="s">
        <v>27</v>
      </c>
    </row>
    <row r="27" ht="15.0" customHeight="1">
      <c r="B27" s="45" t="s">
        <v>28</v>
      </c>
      <c r="D27" s="56" t="s">
        <v>32</v>
      </c>
      <c r="E27" s="57"/>
      <c r="F27" s="58"/>
      <c r="I27" s="59" t="s">
        <v>44</v>
      </c>
      <c r="J27" s="60"/>
      <c r="K27" s="61"/>
    </row>
    <row r="28" ht="15.0" customHeight="1">
      <c r="B28" s="45" t="s">
        <v>29</v>
      </c>
      <c r="I28" s="63" t="s">
        <v>34</v>
      </c>
      <c r="J28" s="64"/>
      <c r="K28" s="65"/>
    </row>
    <row r="29" ht="15.0" customHeight="1">
      <c r="B29" s="45" t="s">
        <v>30</v>
      </c>
    </row>
    <row r="30" ht="15.0" customHeight="1">
      <c r="D30" s="75" t="s">
        <v>45</v>
      </c>
      <c r="E30" s="75" t="s">
        <v>3</v>
      </c>
      <c r="F30" s="76"/>
      <c r="G30" s="75" t="s">
        <v>46</v>
      </c>
      <c r="I30" s="75" t="s">
        <v>45</v>
      </c>
      <c r="J30" s="75" t="s">
        <v>3</v>
      </c>
      <c r="K30" s="76"/>
      <c r="L30" s="75" t="s">
        <v>46</v>
      </c>
    </row>
    <row r="31">
      <c r="D31" s="73">
        <v>10.0</v>
      </c>
      <c r="E31" s="77">
        <v>2350.0</v>
      </c>
      <c r="F31" s="78">
        <v>2350.0</v>
      </c>
      <c r="G31" s="79">
        <f t="shared" ref="G31:G91" si="1">E31/D31</f>
        <v>235</v>
      </c>
      <c r="I31" s="73">
        <v>10.0</v>
      </c>
      <c r="J31" s="77">
        <v>2950.0</v>
      </c>
      <c r="K31" s="78">
        <v>2950.0</v>
      </c>
      <c r="L31" s="79">
        <f t="shared" ref="L31:L91" si="2">J31/I31</f>
        <v>295</v>
      </c>
    </row>
    <row r="32">
      <c r="D32" s="73">
        <f t="shared" ref="D32:D91" si="3">D31+1</f>
        <v>11</v>
      </c>
      <c r="E32" s="52">
        <f t="shared" ref="E32:E41" si="4">E31+205</f>
        <v>2555</v>
      </c>
      <c r="G32" s="79">
        <f t="shared" si="1"/>
        <v>232.2727273</v>
      </c>
      <c r="I32" s="73">
        <f t="shared" ref="I32:I91" si="5">I31+1</f>
        <v>11</v>
      </c>
      <c r="J32" s="52">
        <f t="shared" ref="J32:J41" si="6">J31+205</f>
        <v>3155</v>
      </c>
      <c r="L32" s="79">
        <f t="shared" si="2"/>
        <v>286.8181818</v>
      </c>
    </row>
    <row r="33">
      <c r="D33" s="73">
        <f t="shared" si="3"/>
        <v>12</v>
      </c>
      <c r="E33" s="52">
        <f t="shared" si="4"/>
        <v>2760</v>
      </c>
      <c r="G33" s="79">
        <f t="shared" si="1"/>
        <v>230</v>
      </c>
      <c r="I33" s="73">
        <f t="shared" si="5"/>
        <v>12</v>
      </c>
      <c r="J33" s="52">
        <f t="shared" si="6"/>
        <v>3360</v>
      </c>
      <c r="L33" s="79">
        <f t="shared" si="2"/>
        <v>280</v>
      </c>
    </row>
    <row r="34">
      <c r="D34" s="73">
        <f t="shared" si="3"/>
        <v>13</v>
      </c>
      <c r="E34" s="52">
        <f t="shared" si="4"/>
        <v>2965</v>
      </c>
      <c r="G34" s="79">
        <f t="shared" si="1"/>
        <v>228.0769231</v>
      </c>
      <c r="I34" s="73">
        <f t="shared" si="5"/>
        <v>13</v>
      </c>
      <c r="J34" s="52">
        <f t="shared" si="6"/>
        <v>3565</v>
      </c>
      <c r="L34" s="79">
        <f t="shared" si="2"/>
        <v>274.2307692</v>
      </c>
    </row>
    <row r="35">
      <c r="D35" s="73">
        <f t="shared" si="3"/>
        <v>14</v>
      </c>
      <c r="E35" s="52">
        <f t="shared" si="4"/>
        <v>3170</v>
      </c>
      <c r="G35" s="79">
        <f t="shared" si="1"/>
        <v>226.4285714</v>
      </c>
      <c r="I35" s="73">
        <f t="shared" si="5"/>
        <v>14</v>
      </c>
      <c r="J35" s="52">
        <f t="shared" si="6"/>
        <v>3770</v>
      </c>
      <c r="L35" s="79">
        <f t="shared" si="2"/>
        <v>269.2857143</v>
      </c>
    </row>
    <row r="36">
      <c r="D36" s="73">
        <f t="shared" si="3"/>
        <v>15</v>
      </c>
      <c r="E36" s="52">
        <f t="shared" si="4"/>
        <v>3375</v>
      </c>
      <c r="G36" s="79">
        <f t="shared" si="1"/>
        <v>225</v>
      </c>
      <c r="I36" s="73">
        <f t="shared" si="5"/>
        <v>15</v>
      </c>
      <c r="J36" s="52">
        <f t="shared" si="6"/>
        <v>3975</v>
      </c>
      <c r="L36" s="79">
        <f t="shared" si="2"/>
        <v>265</v>
      </c>
    </row>
    <row r="37">
      <c r="D37" s="73">
        <f t="shared" si="3"/>
        <v>16</v>
      </c>
      <c r="E37" s="52">
        <f t="shared" si="4"/>
        <v>3580</v>
      </c>
      <c r="G37" s="79">
        <f t="shared" si="1"/>
        <v>223.75</v>
      </c>
      <c r="I37" s="73">
        <f t="shared" si="5"/>
        <v>16</v>
      </c>
      <c r="J37" s="52">
        <f t="shared" si="6"/>
        <v>4180</v>
      </c>
      <c r="L37" s="79">
        <f t="shared" si="2"/>
        <v>261.25</v>
      </c>
    </row>
    <row r="38">
      <c r="D38" s="73">
        <f t="shared" si="3"/>
        <v>17</v>
      </c>
      <c r="E38" s="52">
        <f t="shared" si="4"/>
        <v>3785</v>
      </c>
      <c r="G38" s="79">
        <f t="shared" si="1"/>
        <v>222.6470588</v>
      </c>
      <c r="I38" s="73">
        <f t="shared" si="5"/>
        <v>17</v>
      </c>
      <c r="J38" s="52">
        <f t="shared" si="6"/>
        <v>4385</v>
      </c>
      <c r="L38" s="79">
        <f t="shared" si="2"/>
        <v>257.9411765</v>
      </c>
    </row>
    <row r="39">
      <c r="D39" s="73">
        <f t="shared" si="3"/>
        <v>18</v>
      </c>
      <c r="E39" s="52">
        <f t="shared" si="4"/>
        <v>3990</v>
      </c>
      <c r="G39" s="79">
        <f t="shared" si="1"/>
        <v>221.6666667</v>
      </c>
      <c r="I39" s="73">
        <f t="shared" si="5"/>
        <v>18</v>
      </c>
      <c r="J39" s="52">
        <f t="shared" si="6"/>
        <v>4590</v>
      </c>
      <c r="L39" s="79">
        <f t="shared" si="2"/>
        <v>255</v>
      </c>
    </row>
    <row r="40">
      <c r="D40" s="73">
        <f t="shared" si="3"/>
        <v>19</v>
      </c>
      <c r="E40" s="52">
        <f t="shared" si="4"/>
        <v>4195</v>
      </c>
      <c r="G40" s="79">
        <f t="shared" si="1"/>
        <v>220.7894737</v>
      </c>
      <c r="I40" s="73">
        <f t="shared" si="5"/>
        <v>19</v>
      </c>
      <c r="J40" s="52">
        <f t="shared" si="6"/>
        <v>4795</v>
      </c>
      <c r="L40" s="79">
        <f t="shared" si="2"/>
        <v>252.3684211</v>
      </c>
    </row>
    <row r="41">
      <c r="D41" s="78">
        <f t="shared" si="3"/>
        <v>20</v>
      </c>
      <c r="E41" s="80">
        <f t="shared" si="4"/>
        <v>4400</v>
      </c>
      <c r="F41" s="78">
        <v>4400.0</v>
      </c>
      <c r="G41" s="81">
        <f t="shared" si="1"/>
        <v>220</v>
      </c>
      <c r="I41" s="78">
        <f t="shared" si="5"/>
        <v>20</v>
      </c>
      <c r="J41" s="80">
        <f t="shared" si="6"/>
        <v>5000</v>
      </c>
      <c r="K41" s="78">
        <v>5000.0</v>
      </c>
      <c r="L41" s="81">
        <f t="shared" si="2"/>
        <v>250</v>
      </c>
    </row>
    <row r="42">
      <c r="D42" s="73">
        <f t="shared" si="3"/>
        <v>21</v>
      </c>
      <c r="E42" s="52">
        <f t="shared" ref="E42:E51" si="7">E41+175</f>
        <v>4575</v>
      </c>
      <c r="G42" s="79">
        <f t="shared" si="1"/>
        <v>217.8571429</v>
      </c>
      <c r="I42" s="73">
        <f t="shared" si="5"/>
        <v>21</v>
      </c>
      <c r="J42" s="52">
        <f t="shared" ref="J42:J51" si="8">J41+175</f>
        <v>5175</v>
      </c>
      <c r="L42" s="79">
        <f t="shared" si="2"/>
        <v>246.4285714</v>
      </c>
    </row>
    <row r="43">
      <c r="D43" s="73">
        <f t="shared" si="3"/>
        <v>22</v>
      </c>
      <c r="E43" s="52">
        <f t="shared" si="7"/>
        <v>4750</v>
      </c>
      <c r="G43" s="79">
        <f t="shared" si="1"/>
        <v>215.9090909</v>
      </c>
      <c r="I43" s="73">
        <f t="shared" si="5"/>
        <v>22</v>
      </c>
      <c r="J43" s="52">
        <f t="shared" si="8"/>
        <v>5350</v>
      </c>
      <c r="L43" s="79">
        <f t="shared" si="2"/>
        <v>243.1818182</v>
      </c>
    </row>
    <row r="44">
      <c r="D44" s="73">
        <f t="shared" si="3"/>
        <v>23</v>
      </c>
      <c r="E44" s="52">
        <f t="shared" si="7"/>
        <v>4925</v>
      </c>
      <c r="G44" s="79">
        <f t="shared" si="1"/>
        <v>214.1304348</v>
      </c>
      <c r="I44" s="73">
        <f t="shared" si="5"/>
        <v>23</v>
      </c>
      <c r="J44" s="52">
        <f t="shared" si="8"/>
        <v>5525</v>
      </c>
      <c r="L44" s="79">
        <f t="shared" si="2"/>
        <v>240.2173913</v>
      </c>
    </row>
    <row r="45">
      <c r="D45" s="73">
        <f t="shared" si="3"/>
        <v>24</v>
      </c>
      <c r="E45" s="52">
        <f t="shared" si="7"/>
        <v>5100</v>
      </c>
      <c r="G45" s="79">
        <f t="shared" si="1"/>
        <v>212.5</v>
      </c>
      <c r="I45" s="73">
        <f t="shared" si="5"/>
        <v>24</v>
      </c>
      <c r="J45" s="52">
        <f t="shared" si="8"/>
        <v>5700</v>
      </c>
      <c r="L45" s="79">
        <f t="shared" si="2"/>
        <v>237.5</v>
      </c>
    </row>
    <row r="46">
      <c r="D46" s="73">
        <f t="shared" si="3"/>
        <v>25</v>
      </c>
      <c r="E46" s="52">
        <f t="shared" si="7"/>
        <v>5275</v>
      </c>
      <c r="G46" s="79">
        <f t="shared" si="1"/>
        <v>211</v>
      </c>
      <c r="I46" s="73">
        <f t="shared" si="5"/>
        <v>25</v>
      </c>
      <c r="J46" s="52">
        <f t="shared" si="8"/>
        <v>5875</v>
      </c>
      <c r="L46" s="79">
        <f t="shared" si="2"/>
        <v>235</v>
      </c>
    </row>
    <row r="47">
      <c r="D47" s="73">
        <f t="shared" si="3"/>
        <v>26</v>
      </c>
      <c r="E47" s="52">
        <f t="shared" si="7"/>
        <v>5450</v>
      </c>
      <c r="G47" s="79">
        <f t="shared" si="1"/>
        <v>209.6153846</v>
      </c>
      <c r="I47" s="73">
        <f t="shared" si="5"/>
        <v>26</v>
      </c>
      <c r="J47" s="52">
        <f t="shared" si="8"/>
        <v>6050</v>
      </c>
      <c r="L47" s="79">
        <f t="shared" si="2"/>
        <v>232.6923077</v>
      </c>
    </row>
    <row r="48">
      <c r="D48" s="73">
        <f t="shared" si="3"/>
        <v>27</v>
      </c>
      <c r="E48" s="52">
        <f t="shared" si="7"/>
        <v>5625</v>
      </c>
      <c r="G48" s="79">
        <f t="shared" si="1"/>
        <v>208.3333333</v>
      </c>
      <c r="I48" s="73">
        <f t="shared" si="5"/>
        <v>27</v>
      </c>
      <c r="J48" s="52">
        <f t="shared" si="8"/>
        <v>6225</v>
      </c>
      <c r="L48" s="79">
        <f t="shared" si="2"/>
        <v>230.5555556</v>
      </c>
    </row>
    <row r="49">
      <c r="D49" s="73">
        <f t="shared" si="3"/>
        <v>28</v>
      </c>
      <c r="E49" s="52">
        <f t="shared" si="7"/>
        <v>5800</v>
      </c>
      <c r="G49" s="79">
        <f t="shared" si="1"/>
        <v>207.1428571</v>
      </c>
      <c r="I49" s="73">
        <f t="shared" si="5"/>
        <v>28</v>
      </c>
      <c r="J49" s="52">
        <f t="shared" si="8"/>
        <v>6400</v>
      </c>
      <c r="L49" s="79">
        <f t="shared" si="2"/>
        <v>228.5714286</v>
      </c>
    </row>
    <row r="50">
      <c r="D50" s="73">
        <f t="shared" si="3"/>
        <v>29</v>
      </c>
      <c r="E50" s="52">
        <f t="shared" si="7"/>
        <v>5975</v>
      </c>
      <c r="G50" s="79">
        <f t="shared" si="1"/>
        <v>206.0344828</v>
      </c>
      <c r="I50" s="73">
        <f t="shared" si="5"/>
        <v>29</v>
      </c>
      <c r="J50" s="52">
        <f t="shared" si="8"/>
        <v>6575</v>
      </c>
      <c r="L50" s="79">
        <f t="shared" si="2"/>
        <v>226.7241379</v>
      </c>
    </row>
    <row r="51">
      <c r="D51" s="78">
        <f t="shared" si="3"/>
        <v>30</v>
      </c>
      <c r="E51" s="80">
        <f t="shared" si="7"/>
        <v>6150</v>
      </c>
      <c r="F51" s="78">
        <v>6150.0</v>
      </c>
      <c r="G51" s="81">
        <f t="shared" si="1"/>
        <v>205</v>
      </c>
      <c r="I51" s="78">
        <f t="shared" si="5"/>
        <v>30</v>
      </c>
      <c r="J51" s="80">
        <f t="shared" si="8"/>
        <v>6750</v>
      </c>
      <c r="K51" s="78">
        <v>6750.0</v>
      </c>
      <c r="L51" s="81">
        <f t="shared" si="2"/>
        <v>225</v>
      </c>
    </row>
    <row r="52">
      <c r="D52" s="73">
        <f t="shared" si="3"/>
        <v>31</v>
      </c>
      <c r="E52" s="52">
        <f t="shared" ref="E52:E61" si="9">E51+145</f>
        <v>6295</v>
      </c>
      <c r="G52" s="79">
        <f t="shared" si="1"/>
        <v>203.0645161</v>
      </c>
      <c r="I52" s="73">
        <f t="shared" si="5"/>
        <v>31</v>
      </c>
      <c r="J52" s="52">
        <f t="shared" ref="J52:J61" si="10">J51+145</f>
        <v>6895</v>
      </c>
      <c r="L52" s="79">
        <f t="shared" si="2"/>
        <v>222.4193548</v>
      </c>
    </row>
    <row r="53">
      <c r="D53" s="73">
        <f t="shared" si="3"/>
        <v>32</v>
      </c>
      <c r="E53" s="52">
        <f t="shared" si="9"/>
        <v>6440</v>
      </c>
      <c r="G53" s="79">
        <f t="shared" si="1"/>
        <v>201.25</v>
      </c>
      <c r="I53" s="73">
        <f t="shared" si="5"/>
        <v>32</v>
      </c>
      <c r="J53" s="52">
        <f t="shared" si="10"/>
        <v>7040</v>
      </c>
      <c r="L53" s="79">
        <f t="shared" si="2"/>
        <v>220</v>
      </c>
    </row>
    <row r="54">
      <c r="D54" s="73">
        <f t="shared" si="3"/>
        <v>33</v>
      </c>
      <c r="E54" s="52">
        <f t="shared" si="9"/>
        <v>6585</v>
      </c>
      <c r="G54" s="79">
        <f t="shared" si="1"/>
        <v>199.5454545</v>
      </c>
      <c r="I54" s="73">
        <f t="shared" si="5"/>
        <v>33</v>
      </c>
      <c r="J54" s="52">
        <f t="shared" si="10"/>
        <v>7185</v>
      </c>
      <c r="L54" s="79">
        <f t="shared" si="2"/>
        <v>217.7272727</v>
      </c>
    </row>
    <row r="55">
      <c r="D55" s="73">
        <f t="shared" si="3"/>
        <v>34</v>
      </c>
      <c r="E55" s="52">
        <f t="shared" si="9"/>
        <v>6730</v>
      </c>
      <c r="G55" s="79">
        <f t="shared" si="1"/>
        <v>197.9411765</v>
      </c>
      <c r="I55" s="73">
        <f t="shared" si="5"/>
        <v>34</v>
      </c>
      <c r="J55" s="52">
        <f t="shared" si="10"/>
        <v>7330</v>
      </c>
      <c r="L55" s="79">
        <f t="shared" si="2"/>
        <v>215.5882353</v>
      </c>
    </row>
    <row r="56">
      <c r="D56" s="73">
        <f t="shared" si="3"/>
        <v>35</v>
      </c>
      <c r="E56" s="52">
        <f t="shared" si="9"/>
        <v>6875</v>
      </c>
      <c r="G56" s="79">
        <f t="shared" si="1"/>
        <v>196.4285714</v>
      </c>
      <c r="I56" s="73">
        <f t="shared" si="5"/>
        <v>35</v>
      </c>
      <c r="J56" s="52">
        <f t="shared" si="10"/>
        <v>7475</v>
      </c>
      <c r="L56" s="79">
        <f t="shared" si="2"/>
        <v>213.5714286</v>
      </c>
    </row>
    <row r="57">
      <c r="D57" s="73">
        <f t="shared" si="3"/>
        <v>36</v>
      </c>
      <c r="E57" s="52">
        <f t="shared" si="9"/>
        <v>7020</v>
      </c>
      <c r="G57" s="79">
        <f t="shared" si="1"/>
        <v>195</v>
      </c>
      <c r="I57" s="73">
        <f t="shared" si="5"/>
        <v>36</v>
      </c>
      <c r="J57" s="52">
        <f t="shared" si="10"/>
        <v>7620</v>
      </c>
      <c r="L57" s="79">
        <f t="shared" si="2"/>
        <v>211.6666667</v>
      </c>
    </row>
    <row r="58">
      <c r="D58" s="73">
        <f t="shared" si="3"/>
        <v>37</v>
      </c>
      <c r="E58" s="52">
        <f t="shared" si="9"/>
        <v>7165</v>
      </c>
      <c r="G58" s="79">
        <f t="shared" si="1"/>
        <v>193.6486486</v>
      </c>
      <c r="I58" s="73">
        <f t="shared" si="5"/>
        <v>37</v>
      </c>
      <c r="J58" s="52">
        <f t="shared" si="10"/>
        <v>7765</v>
      </c>
      <c r="L58" s="79">
        <f t="shared" si="2"/>
        <v>209.8648649</v>
      </c>
    </row>
    <row r="59">
      <c r="D59" s="73">
        <f t="shared" si="3"/>
        <v>38</v>
      </c>
      <c r="E59" s="52">
        <f t="shared" si="9"/>
        <v>7310</v>
      </c>
      <c r="G59" s="79">
        <f t="shared" si="1"/>
        <v>192.3684211</v>
      </c>
      <c r="I59" s="73">
        <f t="shared" si="5"/>
        <v>38</v>
      </c>
      <c r="J59" s="52">
        <f t="shared" si="10"/>
        <v>7910</v>
      </c>
      <c r="L59" s="79">
        <f t="shared" si="2"/>
        <v>208.1578947</v>
      </c>
    </row>
    <row r="60">
      <c r="D60" s="73">
        <f t="shared" si="3"/>
        <v>39</v>
      </c>
      <c r="E60" s="52">
        <f t="shared" si="9"/>
        <v>7455</v>
      </c>
      <c r="G60" s="79">
        <f t="shared" si="1"/>
        <v>191.1538462</v>
      </c>
      <c r="I60" s="73">
        <f t="shared" si="5"/>
        <v>39</v>
      </c>
      <c r="J60" s="52">
        <f t="shared" si="10"/>
        <v>8055</v>
      </c>
      <c r="L60" s="79">
        <f t="shared" si="2"/>
        <v>206.5384615</v>
      </c>
    </row>
    <row r="61">
      <c r="D61" s="78">
        <f t="shared" si="3"/>
        <v>40</v>
      </c>
      <c r="E61" s="80">
        <f t="shared" si="9"/>
        <v>7600</v>
      </c>
      <c r="F61" s="78">
        <v>7600.0</v>
      </c>
      <c r="G61" s="81">
        <f t="shared" si="1"/>
        <v>190</v>
      </c>
      <c r="I61" s="78">
        <f t="shared" si="5"/>
        <v>40</v>
      </c>
      <c r="J61" s="80">
        <f t="shared" si="10"/>
        <v>8200</v>
      </c>
      <c r="K61" s="78">
        <v>8200.0</v>
      </c>
      <c r="L61" s="81">
        <f t="shared" si="2"/>
        <v>205</v>
      </c>
    </row>
    <row r="62">
      <c r="D62" s="73">
        <f t="shared" si="3"/>
        <v>41</v>
      </c>
      <c r="E62" s="52">
        <f t="shared" ref="E62:E91" si="11">E61+115</f>
        <v>7715</v>
      </c>
      <c r="G62" s="79">
        <f t="shared" si="1"/>
        <v>188.1707317</v>
      </c>
      <c r="I62" s="73">
        <f t="shared" si="5"/>
        <v>41</v>
      </c>
      <c r="J62" s="52">
        <f t="shared" ref="J62:J91" si="12">J61+115</f>
        <v>8315</v>
      </c>
      <c r="L62" s="79">
        <f t="shared" si="2"/>
        <v>202.804878</v>
      </c>
    </row>
    <row r="63">
      <c r="D63" s="73">
        <f t="shared" si="3"/>
        <v>42</v>
      </c>
      <c r="E63" s="52">
        <f t="shared" si="11"/>
        <v>7830</v>
      </c>
      <c r="G63" s="79">
        <f t="shared" si="1"/>
        <v>186.4285714</v>
      </c>
      <c r="I63" s="73">
        <f t="shared" si="5"/>
        <v>42</v>
      </c>
      <c r="J63" s="52">
        <f t="shared" si="12"/>
        <v>8430</v>
      </c>
      <c r="L63" s="79">
        <f t="shared" si="2"/>
        <v>200.7142857</v>
      </c>
    </row>
    <row r="64">
      <c r="D64" s="73">
        <f t="shared" si="3"/>
        <v>43</v>
      </c>
      <c r="E64" s="52">
        <f t="shared" si="11"/>
        <v>7945</v>
      </c>
      <c r="G64" s="79">
        <f t="shared" si="1"/>
        <v>184.7674419</v>
      </c>
      <c r="I64" s="73">
        <f t="shared" si="5"/>
        <v>43</v>
      </c>
      <c r="J64" s="52">
        <f t="shared" si="12"/>
        <v>8545</v>
      </c>
      <c r="L64" s="79">
        <f t="shared" si="2"/>
        <v>198.7209302</v>
      </c>
    </row>
    <row r="65">
      <c r="D65" s="73">
        <f t="shared" si="3"/>
        <v>44</v>
      </c>
      <c r="E65" s="52">
        <f t="shared" si="11"/>
        <v>8060</v>
      </c>
      <c r="G65" s="79">
        <f t="shared" si="1"/>
        <v>183.1818182</v>
      </c>
      <c r="I65" s="73">
        <f t="shared" si="5"/>
        <v>44</v>
      </c>
      <c r="J65" s="52">
        <f t="shared" si="12"/>
        <v>8660</v>
      </c>
      <c r="L65" s="79">
        <f t="shared" si="2"/>
        <v>196.8181818</v>
      </c>
    </row>
    <row r="66">
      <c r="D66" s="73">
        <f t="shared" si="3"/>
        <v>45</v>
      </c>
      <c r="E66" s="52">
        <f t="shared" si="11"/>
        <v>8175</v>
      </c>
      <c r="G66" s="79">
        <f t="shared" si="1"/>
        <v>181.6666667</v>
      </c>
      <c r="I66" s="73">
        <f t="shared" si="5"/>
        <v>45</v>
      </c>
      <c r="J66" s="52">
        <f t="shared" si="12"/>
        <v>8775</v>
      </c>
      <c r="L66" s="79">
        <f t="shared" si="2"/>
        <v>195</v>
      </c>
    </row>
    <row r="67">
      <c r="D67" s="73">
        <f t="shared" si="3"/>
        <v>46</v>
      </c>
      <c r="E67" s="52">
        <f t="shared" si="11"/>
        <v>8290</v>
      </c>
      <c r="G67" s="79">
        <f t="shared" si="1"/>
        <v>180.2173913</v>
      </c>
      <c r="I67" s="73">
        <f t="shared" si="5"/>
        <v>46</v>
      </c>
      <c r="J67" s="52">
        <f t="shared" si="12"/>
        <v>8890</v>
      </c>
      <c r="L67" s="79">
        <f t="shared" si="2"/>
        <v>193.2608696</v>
      </c>
    </row>
    <row r="68">
      <c r="D68" s="73">
        <f t="shared" si="3"/>
        <v>47</v>
      </c>
      <c r="E68" s="52">
        <f t="shared" si="11"/>
        <v>8405</v>
      </c>
      <c r="G68" s="79">
        <f t="shared" si="1"/>
        <v>178.8297872</v>
      </c>
      <c r="I68" s="73">
        <f t="shared" si="5"/>
        <v>47</v>
      </c>
      <c r="J68" s="52">
        <f t="shared" si="12"/>
        <v>9005</v>
      </c>
      <c r="L68" s="79">
        <f t="shared" si="2"/>
        <v>191.5957447</v>
      </c>
    </row>
    <row r="69">
      <c r="D69" s="73">
        <f t="shared" si="3"/>
        <v>48</v>
      </c>
      <c r="E69" s="52">
        <f t="shared" si="11"/>
        <v>8520</v>
      </c>
      <c r="G69" s="79">
        <f t="shared" si="1"/>
        <v>177.5</v>
      </c>
      <c r="I69" s="73">
        <f t="shared" si="5"/>
        <v>48</v>
      </c>
      <c r="J69" s="52">
        <f t="shared" si="12"/>
        <v>9120</v>
      </c>
      <c r="L69" s="79">
        <f t="shared" si="2"/>
        <v>190</v>
      </c>
    </row>
    <row r="70">
      <c r="D70" s="73">
        <f t="shared" si="3"/>
        <v>49</v>
      </c>
      <c r="E70" s="52">
        <f t="shared" si="11"/>
        <v>8635</v>
      </c>
      <c r="G70" s="79">
        <f t="shared" si="1"/>
        <v>176.2244898</v>
      </c>
      <c r="I70" s="73">
        <f t="shared" si="5"/>
        <v>49</v>
      </c>
      <c r="J70" s="52">
        <f t="shared" si="12"/>
        <v>9235</v>
      </c>
      <c r="L70" s="79">
        <f t="shared" si="2"/>
        <v>188.4693878</v>
      </c>
    </row>
    <row r="71">
      <c r="D71" s="78">
        <f t="shared" si="3"/>
        <v>50</v>
      </c>
      <c r="E71" s="80">
        <f t="shared" si="11"/>
        <v>8750</v>
      </c>
      <c r="F71" s="78">
        <v>8750.0</v>
      </c>
      <c r="G71" s="81">
        <f t="shared" si="1"/>
        <v>175</v>
      </c>
      <c r="I71" s="78">
        <f t="shared" si="5"/>
        <v>50</v>
      </c>
      <c r="J71" s="80">
        <f t="shared" si="12"/>
        <v>9350</v>
      </c>
      <c r="K71" s="78">
        <v>9350.0</v>
      </c>
      <c r="L71" s="81">
        <f t="shared" si="2"/>
        <v>187</v>
      </c>
    </row>
    <row r="72">
      <c r="D72" s="73">
        <f t="shared" si="3"/>
        <v>51</v>
      </c>
      <c r="E72" s="52">
        <f t="shared" si="11"/>
        <v>8865</v>
      </c>
      <c r="G72" s="79">
        <f t="shared" si="1"/>
        <v>173.8235294</v>
      </c>
      <c r="I72" s="73">
        <f t="shared" si="5"/>
        <v>51</v>
      </c>
      <c r="J72" s="52">
        <f t="shared" si="12"/>
        <v>9465</v>
      </c>
      <c r="L72" s="79">
        <f t="shared" si="2"/>
        <v>185.5882353</v>
      </c>
    </row>
    <row r="73">
      <c r="D73" s="73">
        <f t="shared" si="3"/>
        <v>52</v>
      </c>
      <c r="E73" s="52">
        <f t="shared" si="11"/>
        <v>8980</v>
      </c>
      <c r="G73" s="79">
        <f t="shared" si="1"/>
        <v>172.6923077</v>
      </c>
      <c r="I73" s="73">
        <f t="shared" si="5"/>
        <v>52</v>
      </c>
      <c r="J73" s="52">
        <f t="shared" si="12"/>
        <v>9580</v>
      </c>
      <c r="L73" s="79">
        <f t="shared" si="2"/>
        <v>184.2307692</v>
      </c>
    </row>
    <row r="74">
      <c r="D74" s="73">
        <f t="shared" si="3"/>
        <v>53</v>
      </c>
      <c r="E74" s="52">
        <f t="shared" si="11"/>
        <v>9095</v>
      </c>
      <c r="G74" s="79">
        <f t="shared" si="1"/>
        <v>171.6037736</v>
      </c>
      <c r="I74" s="73">
        <f t="shared" si="5"/>
        <v>53</v>
      </c>
      <c r="J74" s="52">
        <f t="shared" si="12"/>
        <v>9695</v>
      </c>
      <c r="L74" s="79">
        <f t="shared" si="2"/>
        <v>182.9245283</v>
      </c>
    </row>
    <row r="75">
      <c r="D75" s="73">
        <f t="shared" si="3"/>
        <v>54</v>
      </c>
      <c r="E75" s="52">
        <f t="shared" si="11"/>
        <v>9210</v>
      </c>
      <c r="G75" s="79">
        <f t="shared" si="1"/>
        <v>170.5555556</v>
      </c>
      <c r="I75" s="73">
        <f t="shared" si="5"/>
        <v>54</v>
      </c>
      <c r="J75" s="52">
        <f t="shared" si="12"/>
        <v>9810</v>
      </c>
      <c r="L75" s="79">
        <f t="shared" si="2"/>
        <v>181.6666667</v>
      </c>
    </row>
    <row r="76">
      <c r="D76" s="73">
        <f t="shared" si="3"/>
        <v>55</v>
      </c>
      <c r="E76" s="52">
        <f t="shared" si="11"/>
        <v>9325</v>
      </c>
      <c r="G76" s="79">
        <f t="shared" si="1"/>
        <v>169.5454545</v>
      </c>
      <c r="I76" s="73">
        <f t="shared" si="5"/>
        <v>55</v>
      </c>
      <c r="J76" s="52">
        <f t="shared" si="12"/>
        <v>9925</v>
      </c>
      <c r="L76" s="79">
        <f t="shared" si="2"/>
        <v>180.4545455</v>
      </c>
    </row>
    <row r="77">
      <c r="D77" s="73">
        <f t="shared" si="3"/>
        <v>56</v>
      </c>
      <c r="E77" s="52">
        <f t="shared" si="11"/>
        <v>9440</v>
      </c>
      <c r="G77" s="79">
        <f t="shared" si="1"/>
        <v>168.5714286</v>
      </c>
      <c r="I77" s="73">
        <f t="shared" si="5"/>
        <v>56</v>
      </c>
      <c r="J77" s="52">
        <f t="shared" si="12"/>
        <v>10040</v>
      </c>
      <c r="L77" s="79">
        <f t="shared" si="2"/>
        <v>179.2857143</v>
      </c>
    </row>
    <row r="78">
      <c r="D78" s="73">
        <f t="shared" si="3"/>
        <v>57</v>
      </c>
      <c r="E78" s="52">
        <f t="shared" si="11"/>
        <v>9555</v>
      </c>
      <c r="G78" s="79">
        <f t="shared" si="1"/>
        <v>167.6315789</v>
      </c>
      <c r="I78" s="73">
        <f t="shared" si="5"/>
        <v>57</v>
      </c>
      <c r="J78" s="52">
        <f t="shared" si="12"/>
        <v>10155</v>
      </c>
      <c r="L78" s="79">
        <f t="shared" si="2"/>
        <v>178.1578947</v>
      </c>
    </row>
    <row r="79">
      <c r="D79" s="73">
        <f t="shared" si="3"/>
        <v>58</v>
      </c>
      <c r="E79" s="52">
        <f t="shared" si="11"/>
        <v>9670</v>
      </c>
      <c r="G79" s="79">
        <f t="shared" si="1"/>
        <v>166.7241379</v>
      </c>
      <c r="I79" s="73">
        <f t="shared" si="5"/>
        <v>58</v>
      </c>
      <c r="J79" s="52">
        <f t="shared" si="12"/>
        <v>10270</v>
      </c>
      <c r="L79" s="79">
        <f t="shared" si="2"/>
        <v>177.0689655</v>
      </c>
    </row>
    <row r="80">
      <c r="D80" s="73">
        <f t="shared" si="3"/>
        <v>59</v>
      </c>
      <c r="E80" s="52">
        <f t="shared" si="11"/>
        <v>9785</v>
      </c>
      <c r="G80" s="79">
        <f t="shared" si="1"/>
        <v>165.8474576</v>
      </c>
      <c r="I80" s="73">
        <f t="shared" si="5"/>
        <v>59</v>
      </c>
      <c r="J80" s="52">
        <f t="shared" si="12"/>
        <v>10385</v>
      </c>
      <c r="L80" s="79">
        <f t="shared" si="2"/>
        <v>176.0169492</v>
      </c>
    </row>
    <row r="81">
      <c r="D81" s="78">
        <f t="shared" si="3"/>
        <v>60</v>
      </c>
      <c r="E81" s="80">
        <f t="shared" si="11"/>
        <v>9900</v>
      </c>
      <c r="F81" s="78">
        <v>9900.0</v>
      </c>
      <c r="G81" s="81">
        <f t="shared" si="1"/>
        <v>165</v>
      </c>
      <c r="I81" s="78">
        <f t="shared" si="5"/>
        <v>60</v>
      </c>
      <c r="J81" s="80">
        <f t="shared" si="12"/>
        <v>10500</v>
      </c>
      <c r="K81" s="78">
        <v>10500.0</v>
      </c>
      <c r="L81" s="81">
        <f t="shared" si="2"/>
        <v>175</v>
      </c>
    </row>
    <row r="82">
      <c r="D82" s="73">
        <f t="shared" si="3"/>
        <v>61</v>
      </c>
      <c r="E82" s="52">
        <f t="shared" si="11"/>
        <v>10015</v>
      </c>
      <c r="G82" s="79">
        <f t="shared" si="1"/>
        <v>164.1803279</v>
      </c>
      <c r="I82" s="73">
        <f t="shared" si="5"/>
        <v>61</v>
      </c>
      <c r="J82" s="52">
        <f t="shared" si="12"/>
        <v>10615</v>
      </c>
      <c r="L82" s="79">
        <f t="shared" si="2"/>
        <v>174.0163934</v>
      </c>
    </row>
    <row r="83">
      <c r="D83" s="73">
        <f t="shared" si="3"/>
        <v>62</v>
      </c>
      <c r="E83" s="52">
        <f t="shared" si="11"/>
        <v>10130</v>
      </c>
      <c r="G83" s="79">
        <f t="shared" si="1"/>
        <v>163.3870968</v>
      </c>
      <c r="I83" s="73">
        <f t="shared" si="5"/>
        <v>62</v>
      </c>
      <c r="J83" s="52">
        <f t="shared" si="12"/>
        <v>10730</v>
      </c>
      <c r="L83" s="79">
        <f t="shared" si="2"/>
        <v>173.0645161</v>
      </c>
    </row>
    <row r="84">
      <c r="D84" s="73">
        <f t="shared" si="3"/>
        <v>63</v>
      </c>
      <c r="E84" s="52">
        <f t="shared" si="11"/>
        <v>10245</v>
      </c>
      <c r="G84" s="79">
        <f t="shared" si="1"/>
        <v>162.6190476</v>
      </c>
      <c r="I84" s="73">
        <f t="shared" si="5"/>
        <v>63</v>
      </c>
      <c r="J84" s="52">
        <f t="shared" si="12"/>
        <v>10845</v>
      </c>
      <c r="L84" s="79">
        <f t="shared" si="2"/>
        <v>172.1428571</v>
      </c>
    </row>
    <row r="85">
      <c r="D85" s="73">
        <f t="shared" si="3"/>
        <v>64</v>
      </c>
      <c r="E85" s="52">
        <f t="shared" si="11"/>
        <v>10360</v>
      </c>
      <c r="G85" s="79">
        <f t="shared" si="1"/>
        <v>161.875</v>
      </c>
      <c r="I85" s="73">
        <f t="shared" si="5"/>
        <v>64</v>
      </c>
      <c r="J85" s="52">
        <f t="shared" si="12"/>
        <v>10960</v>
      </c>
      <c r="L85" s="79">
        <f t="shared" si="2"/>
        <v>171.25</v>
      </c>
    </row>
    <row r="86">
      <c r="D86" s="73">
        <f t="shared" si="3"/>
        <v>65</v>
      </c>
      <c r="E86" s="52">
        <f t="shared" si="11"/>
        <v>10475</v>
      </c>
      <c r="G86" s="79">
        <f t="shared" si="1"/>
        <v>161.1538462</v>
      </c>
      <c r="I86" s="73">
        <f t="shared" si="5"/>
        <v>65</v>
      </c>
      <c r="J86" s="52">
        <f t="shared" si="12"/>
        <v>11075</v>
      </c>
      <c r="L86" s="79">
        <f t="shared" si="2"/>
        <v>170.3846154</v>
      </c>
    </row>
    <row r="87">
      <c r="D87" s="73">
        <f t="shared" si="3"/>
        <v>66</v>
      </c>
      <c r="E87" s="52">
        <f t="shared" si="11"/>
        <v>10590</v>
      </c>
      <c r="G87" s="79">
        <f t="shared" si="1"/>
        <v>160.4545455</v>
      </c>
      <c r="I87" s="73">
        <f t="shared" si="5"/>
        <v>66</v>
      </c>
      <c r="J87" s="52">
        <f t="shared" si="12"/>
        <v>11190</v>
      </c>
      <c r="L87" s="79">
        <f t="shared" si="2"/>
        <v>169.5454545</v>
      </c>
    </row>
    <row r="88">
      <c r="D88" s="73">
        <f t="shared" si="3"/>
        <v>67</v>
      </c>
      <c r="E88" s="52">
        <f t="shared" si="11"/>
        <v>10705</v>
      </c>
      <c r="G88" s="79">
        <f t="shared" si="1"/>
        <v>159.7761194</v>
      </c>
      <c r="I88" s="73">
        <f t="shared" si="5"/>
        <v>67</v>
      </c>
      <c r="J88" s="52">
        <f t="shared" si="12"/>
        <v>11305</v>
      </c>
      <c r="L88" s="79">
        <f t="shared" si="2"/>
        <v>168.7313433</v>
      </c>
    </row>
    <row r="89">
      <c r="D89" s="73">
        <f t="shared" si="3"/>
        <v>68</v>
      </c>
      <c r="E89" s="52">
        <f t="shared" si="11"/>
        <v>10820</v>
      </c>
      <c r="G89" s="79">
        <f t="shared" si="1"/>
        <v>159.1176471</v>
      </c>
      <c r="I89" s="73">
        <f t="shared" si="5"/>
        <v>68</v>
      </c>
      <c r="J89" s="52">
        <f t="shared" si="12"/>
        <v>11420</v>
      </c>
      <c r="L89" s="79">
        <f t="shared" si="2"/>
        <v>167.9411765</v>
      </c>
    </row>
    <row r="90">
      <c r="D90" s="73">
        <f t="shared" si="3"/>
        <v>69</v>
      </c>
      <c r="E90" s="52">
        <f t="shared" si="11"/>
        <v>10935</v>
      </c>
      <c r="G90" s="79">
        <f t="shared" si="1"/>
        <v>158.4782609</v>
      </c>
      <c r="I90" s="73">
        <f t="shared" si="5"/>
        <v>69</v>
      </c>
      <c r="J90" s="52">
        <f t="shared" si="12"/>
        <v>11535</v>
      </c>
      <c r="L90" s="79">
        <f t="shared" si="2"/>
        <v>167.173913</v>
      </c>
    </row>
    <row r="91">
      <c r="D91" s="78">
        <f t="shared" si="3"/>
        <v>70</v>
      </c>
      <c r="E91" s="80">
        <f t="shared" si="11"/>
        <v>11050</v>
      </c>
      <c r="F91" s="78">
        <v>11050.0</v>
      </c>
      <c r="G91" s="81">
        <f t="shared" si="1"/>
        <v>157.8571429</v>
      </c>
      <c r="I91" s="78">
        <f t="shared" si="5"/>
        <v>70</v>
      </c>
      <c r="J91" s="80">
        <f t="shared" si="12"/>
        <v>11650</v>
      </c>
      <c r="K91" s="78">
        <v>11650.0</v>
      </c>
      <c r="L91" s="81">
        <f t="shared" si="2"/>
        <v>166.4285714</v>
      </c>
    </row>
    <row r="92">
      <c r="L92" s="52"/>
    </row>
    <row r="93">
      <c r="L93" s="52"/>
    </row>
    <row r="94">
      <c r="L94" s="52"/>
    </row>
    <row r="95">
      <c r="L95" s="52"/>
    </row>
    <row r="96">
      <c r="L96" s="52"/>
    </row>
    <row r="97">
      <c r="L97" s="52"/>
    </row>
    <row r="98">
      <c r="L98" s="52"/>
    </row>
    <row r="99">
      <c r="L99" s="52"/>
    </row>
    <row r="100">
      <c r="L100" s="52"/>
    </row>
    <row r="101">
      <c r="L101" s="52"/>
    </row>
    <row r="102">
      <c r="L102" s="52"/>
    </row>
    <row r="103">
      <c r="L103" s="52"/>
    </row>
    <row r="104">
      <c r="L104" s="52"/>
    </row>
    <row r="105">
      <c r="L105" s="52"/>
    </row>
    <row r="106">
      <c r="L106" s="52"/>
    </row>
    <row r="107">
      <c r="L107" s="52"/>
    </row>
    <row r="108">
      <c r="L108" s="52"/>
    </row>
    <row r="109">
      <c r="L109" s="52"/>
    </row>
    <row r="110">
      <c r="L110" s="52"/>
    </row>
    <row r="111">
      <c r="L111" s="52"/>
    </row>
    <row r="112">
      <c r="L112" s="52"/>
    </row>
    <row r="113">
      <c r="L113" s="52"/>
    </row>
    <row r="114">
      <c r="L114" s="52"/>
    </row>
    <row r="115">
      <c r="L115" s="52"/>
    </row>
    <row r="116">
      <c r="L116" s="52"/>
    </row>
    <row r="117">
      <c r="L117" s="52"/>
    </row>
    <row r="118">
      <c r="L118" s="52"/>
    </row>
    <row r="119">
      <c r="L119" s="52"/>
    </row>
    <row r="120">
      <c r="L120" s="52"/>
    </row>
    <row r="121">
      <c r="L121" s="52"/>
    </row>
    <row r="122">
      <c r="L122" s="52"/>
    </row>
    <row r="123">
      <c r="L123" s="52"/>
    </row>
    <row r="124">
      <c r="L124" s="52"/>
    </row>
    <row r="125">
      <c r="L125" s="52"/>
    </row>
    <row r="126">
      <c r="L126" s="52"/>
    </row>
    <row r="127">
      <c r="L127" s="52"/>
    </row>
    <row r="128">
      <c r="L128" s="52"/>
    </row>
    <row r="129">
      <c r="L129" s="52"/>
    </row>
    <row r="130">
      <c r="L130" s="52"/>
    </row>
    <row r="131">
      <c r="L131" s="52"/>
    </row>
    <row r="132">
      <c r="L132" s="52"/>
    </row>
    <row r="133">
      <c r="L133" s="52"/>
    </row>
    <row r="134">
      <c r="L134" s="52"/>
    </row>
    <row r="135">
      <c r="L135" s="52"/>
    </row>
    <row r="136">
      <c r="L136" s="52"/>
    </row>
    <row r="137">
      <c r="L137" s="52"/>
    </row>
    <row r="138">
      <c r="L138" s="52"/>
    </row>
    <row r="139">
      <c r="L139" s="52"/>
    </row>
    <row r="140">
      <c r="L140" s="52"/>
    </row>
    <row r="141">
      <c r="L141" s="52"/>
    </row>
    <row r="142">
      <c r="L142" s="52"/>
    </row>
    <row r="143">
      <c r="L143" s="52"/>
    </row>
    <row r="144">
      <c r="L144" s="52"/>
    </row>
    <row r="145">
      <c r="L145" s="52"/>
    </row>
    <row r="146">
      <c r="L146" s="52"/>
    </row>
    <row r="147">
      <c r="L147" s="52"/>
    </row>
    <row r="148">
      <c r="L148" s="52"/>
    </row>
    <row r="149">
      <c r="L149" s="52"/>
    </row>
    <row r="150">
      <c r="L150" s="52"/>
    </row>
    <row r="151">
      <c r="L151" s="52"/>
    </row>
    <row r="152">
      <c r="L152" s="52"/>
    </row>
    <row r="153">
      <c r="L153" s="52"/>
    </row>
    <row r="154">
      <c r="L154" s="52"/>
    </row>
    <row r="155">
      <c r="L155" s="52"/>
    </row>
    <row r="156">
      <c r="L156" s="52"/>
    </row>
    <row r="157">
      <c r="L157" s="52"/>
    </row>
    <row r="158">
      <c r="L158" s="52"/>
    </row>
    <row r="159">
      <c r="L159" s="52"/>
    </row>
    <row r="160">
      <c r="L160" s="52"/>
    </row>
    <row r="161">
      <c r="L161" s="52"/>
    </row>
    <row r="162">
      <c r="L162" s="52"/>
    </row>
    <row r="163">
      <c r="L163" s="52"/>
    </row>
    <row r="164">
      <c r="L164" s="52"/>
    </row>
    <row r="165">
      <c r="L165" s="52"/>
    </row>
    <row r="166">
      <c r="L166" s="52"/>
    </row>
    <row r="167">
      <c r="L167" s="52"/>
    </row>
    <row r="168">
      <c r="L168" s="52"/>
    </row>
    <row r="169">
      <c r="L169" s="52"/>
    </row>
    <row r="170">
      <c r="L170" s="52"/>
    </row>
    <row r="171">
      <c r="L171" s="52"/>
    </row>
    <row r="172">
      <c r="L172" s="52"/>
    </row>
    <row r="173">
      <c r="L173" s="52"/>
    </row>
    <row r="174">
      <c r="L174" s="52"/>
    </row>
    <row r="175">
      <c r="L175" s="52"/>
    </row>
    <row r="176">
      <c r="L176" s="52"/>
    </row>
    <row r="177">
      <c r="L177" s="52"/>
    </row>
    <row r="178">
      <c r="L178" s="52"/>
    </row>
    <row r="179">
      <c r="L179" s="52"/>
    </row>
    <row r="180">
      <c r="L180" s="52"/>
    </row>
    <row r="181">
      <c r="L181" s="52"/>
    </row>
    <row r="182">
      <c r="L182" s="52"/>
    </row>
    <row r="183">
      <c r="L183" s="52"/>
    </row>
    <row r="184">
      <c r="L184" s="52"/>
    </row>
    <row r="185">
      <c r="L185" s="52"/>
    </row>
    <row r="186">
      <c r="L186" s="52"/>
    </row>
    <row r="187">
      <c r="L187" s="52"/>
    </row>
    <row r="188">
      <c r="L188" s="52"/>
    </row>
    <row r="189">
      <c r="L189" s="52"/>
    </row>
    <row r="190">
      <c r="L190" s="52"/>
    </row>
    <row r="191">
      <c r="L191" s="52"/>
    </row>
    <row r="192">
      <c r="L192" s="52"/>
    </row>
    <row r="193">
      <c r="L193" s="52"/>
    </row>
    <row r="194">
      <c r="L194" s="52"/>
    </row>
    <row r="195">
      <c r="L195" s="52"/>
    </row>
    <row r="196">
      <c r="L196" s="52"/>
    </row>
    <row r="197">
      <c r="L197" s="52"/>
    </row>
    <row r="198">
      <c r="L198" s="52"/>
    </row>
    <row r="199">
      <c r="L199" s="52"/>
    </row>
    <row r="200">
      <c r="L200" s="52"/>
    </row>
    <row r="201">
      <c r="L201" s="52"/>
    </row>
    <row r="202">
      <c r="L202" s="52"/>
    </row>
    <row r="203">
      <c r="L203" s="52"/>
    </row>
    <row r="204">
      <c r="L204" s="52"/>
    </row>
    <row r="205">
      <c r="L205" s="52"/>
    </row>
    <row r="206">
      <c r="L206" s="52"/>
    </row>
    <row r="207">
      <c r="L207" s="52"/>
    </row>
    <row r="208">
      <c r="L208" s="52"/>
    </row>
    <row r="209">
      <c r="L209" s="52"/>
    </row>
    <row r="210">
      <c r="L210" s="52"/>
    </row>
    <row r="211">
      <c r="L211" s="52"/>
    </row>
    <row r="212">
      <c r="L212" s="52"/>
    </row>
    <row r="213">
      <c r="L213" s="52"/>
    </row>
    <row r="214">
      <c r="L214" s="52"/>
    </row>
    <row r="215">
      <c r="L215" s="52"/>
    </row>
    <row r="216">
      <c r="L216" s="52"/>
    </row>
    <row r="217">
      <c r="L217" s="52"/>
    </row>
    <row r="218">
      <c r="L218" s="52"/>
    </row>
    <row r="219">
      <c r="L219" s="52"/>
    </row>
    <row r="220">
      <c r="L220" s="52"/>
    </row>
    <row r="221">
      <c r="L221" s="52"/>
    </row>
    <row r="222">
      <c r="L222" s="52"/>
    </row>
    <row r="223">
      <c r="L223" s="52"/>
    </row>
    <row r="224">
      <c r="L224" s="52"/>
    </row>
    <row r="225">
      <c r="L225" s="52"/>
    </row>
    <row r="226">
      <c r="L226" s="52"/>
    </row>
    <row r="227">
      <c r="L227" s="52"/>
    </row>
    <row r="228">
      <c r="L228" s="52"/>
    </row>
    <row r="229">
      <c r="L229" s="52"/>
    </row>
    <row r="230">
      <c r="L230" s="52"/>
    </row>
    <row r="231">
      <c r="L231" s="52"/>
    </row>
    <row r="232">
      <c r="L232" s="52"/>
    </row>
    <row r="233">
      <c r="L233" s="52"/>
    </row>
    <row r="234">
      <c r="L234" s="52"/>
    </row>
    <row r="235">
      <c r="L235" s="52"/>
    </row>
    <row r="236">
      <c r="L236" s="52"/>
    </row>
    <row r="237">
      <c r="L237" s="52"/>
    </row>
    <row r="238">
      <c r="L238" s="52"/>
    </row>
    <row r="239">
      <c r="L239" s="52"/>
    </row>
    <row r="240">
      <c r="L240" s="52"/>
    </row>
    <row r="241">
      <c r="L241" s="52"/>
    </row>
    <row r="242">
      <c r="L242" s="52"/>
    </row>
    <row r="243">
      <c r="L243" s="52"/>
    </row>
    <row r="244">
      <c r="L244" s="52"/>
    </row>
    <row r="245">
      <c r="L245" s="52"/>
    </row>
    <row r="246">
      <c r="L246" s="52"/>
    </row>
    <row r="247">
      <c r="L247" s="52"/>
    </row>
    <row r="248">
      <c r="L248" s="52"/>
    </row>
    <row r="249">
      <c r="L249" s="52"/>
    </row>
    <row r="250">
      <c r="L250" s="52"/>
    </row>
    <row r="251">
      <c r="L251" s="52"/>
    </row>
    <row r="252">
      <c r="L252" s="52"/>
    </row>
    <row r="253">
      <c r="L253" s="52"/>
    </row>
    <row r="254">
      <c r="L254" s="52"/>
    </row>
    <row r="255">
      <c r="L255" s="52"/>
    </row>
    <row r="256">
      <c r="L256" s="52"/>
    </row>
    <row r="257">
      <c r="L257" s="52"/>
    </row>
    <row r="258">
      <c r="L258" s="52"/>
    </row>
    <row r="259">
      <c r="L259" s="52"/>
    </row>
    <row r="260">
      <c r="L260" s="52"/>
    </row>
    <row r="261">
      <c r="L261" s="52"/>
    </row>
    <row r="262">
      <c r="L262" s="52"/>
    </row>
    <row r="263">
      <c r="L263" s="52"/>
    </row>
    <row r="264">
      <c r="L264" s="52"/>
    </row>
    <row r="265">
      <c r="L265" s="52"/>
    </row>
    <row r="266">
      <c r="L266" s="52"/>
    </row>
    <row r="267">
      <c r="L267" s="52"/>
    </row>
    <row r="268">
      <c r="L268" s="52"/>
    </row>
    <row r="269">
      <c r="L269" s="52"/>
    </row>
    <row r="270">
      <c r="L270" s="52"/>
    </row>
    <row r="271">
      <c r="L271" s="52"/>
    </row>
    <row r="272">
      <c r="L272" s="52"/>
    </row>
    <row r="273">
      <c r="L273" s="52"/>
    </row>
    <row r="274">
      <c r="L274" s="52"/>
    </row>
    <row r="275">
      <c r="L275" s="52"/>
    </row>
    <row r="276">
      <c r="L276" s="52"/>
    </row>
    <row r="277">
      <c r="L277" s="52"/>
    </row>
    <row r="278">
      <c r="L278" s="52"/>
    </row>
    <row r="279">
      <c r="L279" s="52"/>
    </row>
    <row r="280">
      <c r="L280" s="52"/>
    </row>
    <row r="281">
      <c r="L281" s="52"/>
    </row>
    <row r="282">
      <c r="L282" s="52"/>
    </row>
    <row r="283">
      <c r="L283" s="52"/>
    </row>
    <row r="284">
      <c r="L284" s="52"/>
    </row>
    <row r="285">
      <c r="L285" s="52"/>
    </row>
    <row r="286">
      <c r="L286" s="52"/>
    </row>
    <row r="287">
      <c r="L287" s="52"/>
    </row>
    <row r="288">
      <c r="L288" s="52"/>
    </row>
    <row r="289">
      <c r="L289" s="52"/>
    </row>
    <row r="290">
      <c r="L290" s="52"/>
    </row>
    <row r="291">
      <c r="L291" s="52"/>
    </row>
    <row r="292">
      <c r="L292" s="52"/>
    </row>
    <row r="293">
      <c r="L293" s="52"/>
    </row>
    <row r="294">
      <c r="L294" s="52"/>
    </row>
    <row r="295">
      <c r="L295" s="52"/>
    </row>
    <row r="296">
      <c r="L296" s="52"/>
    </row>
    <row r="297">
      <c r="L297" s="52"/>
    </row>
    <row r="298">
      <c r="L298" s="52"/>
    </row>
    <row r="299">
      <c r="L299" s="52"/>
    </row>
    <row r="300">
      <c r="L300" s="52"/>
    </row>
    <row r="301">
      <c r="L301" s="52"/>
    </row>
    <row r="302">
      <c r="L302" s="52"/>
    </row>
    <row r="303">
      <c r="L303" s="52"/>
    </row>
    <row r="304">
      <c r="L304" s="52"/>
    </row>
    <row r="305">
      <c r="L305" s="52"/>
    </row>
    <row r="306">
      <c r="L306" s="52"/>
    </row>
    <row r="307">
      <c r="L307" s="52"/>
    </row>
    <row r="308">
      <c r="L308" s="52"/>
    </row>
    <row r="309">
      <c r="L309" s="52"/>
    </row>
    <row r="310">
      <c r="L310" s="52"/>
    </row>
    <row r="311">
      <c r="L311" s="52"/>
    </row>
    <row r="312">
      <c r="L312" s="52"/>
    </row>
    <row r="313">
      <c r="L313" s="52"/>
    </row>
    <row r="314">
      <c r="L314" s="52"/>
    </row>
    <row r="315">
      <c r="L315" s="52"/>
    </row>
    <row r="316">
      <c r="L316" s="52"/>
    </row>
    <row r="317">
      <c r="L317" s="52"/>
    </row>
    <row r="318">
      <c r="L318" s="52"/>
    </row>
    <row r="319">
      <c r="L319" s="52"/>
    </row>
    <row r="320">
      <c r="L320" s="52"/>
    </row>
    <row r="321">
      <c r="L321" s="52"/>
    </row>
    <row r="322">
      <c r="L322" s="52"/>
    </row>
    <row r="323">
      <c r="L323" s="52"/>
    </row>
    <row r="324">
      <c r="L324" s="52"/>
    </row>
    <row r="325">
      <c r="L325" s="52"/>
    </row>
    <row r="326">
      <c r="L326" s="52"/>
    </row>
    <row r="327">
      <c r="L327" s="52"/>
    </row>
    <row r="328">
      <c r="L328" s="52"/>
    </row>
    <row r="329">
      <c r="L329" s="52"/>
    </row>
    <row r="330">
      <c r="L330" s="52"/>
    </row>
    <row r="331">
      <c r="L331" s="52"/>
    </row>
    <row r="332">
      <c r="L332" s="52"/>
    </row>
    <row r="333">
      <c r="L333" s="52"/>
    </row>
    <row r="334">
      <c r="L334" s="52"/>
    </row>
    <row r="335">
      <c r="L335" s="52"/>
    </row>
    <row r="336">
      <c r="L336" s="52"/>
    </row>
    <row r="337">
      <c r="L337" s="52"/>
    </row>
    <row r="338">
      <c r="L338" s="52"/>
    </row>
    <row r="339">
      <c r="L339" s="52"/>
    </row>
    <row r="340">
      <c r="L340" s="52"/>
    </row>
    <row r="341">
      <c r="L341" s="52"/>
    </row>
    <row r="342">
      <c r="L342" s="52"/>
    </row>
    <row r="343">
      <c r="L343" s="52"/>
    </row>
    <row r="344">
      <c r="L344" s="52"/>
    </row>
    <row r="345">
      <c r="L345" s="52"/>
    </row>
    <row r="346">
      <c r="L346" s="52"/>
    </row>
    <row r="347">
      <c r="L347" s="52"/>
    </row>
    <row r="348">
      <c r="L348" s="52"/>
    </row>
    <row r="349">
      <c r="L349" s="52"/>
    </row>
    <row r="350">
      <c r="L350" s="52"/>
    </row>
    <row r="351">
      <c r="L351" s="52"/>
    </row>
    <row r="352">
      <c r="L352" s="52"/>
    </row>
    <row r="353">
      <c r="L353" s="52"/>
    </row>
    <row r="354">
      <c r="L354" s="52"/>
    </row>
    <row r="355">
      <c r="L355" s="52"/>
    </row>
    <row r="356">
      <c r="L356" s="52"/>
    </row>
    <row r="357">
      <c r="L357" s="52"/>
    </row>
    <row r="358">
      <c r="L358" s="52"/>
    </row>
    <row r="359">
      <c r="L359" s="52"/>
    </row>
    <row r="360">
      <c r="L360" s="52"/>
    </row>
    <row r="361">
      <c r="L361" s="52"/>
    </row>
    <row r="362">
      <c r="L362" s="52"/>
    </row>
    <row r="363">
      <c r="L363" s="52"/>
    </row>
    <row r="364">
      <c r="L364" s="52"/>
    </row>
    <row r="365">
      <c r="L365" s="52"/>
    </row>
    <row r="366">
      <c r="L366" s="52"/>
    </row>
    <row r="367">
      <c r="L367" s="52"/>
    </row>
    <row r="368">
      <c r="L368" s="52"/>
    </row>
    <row r="369">
      <c r="L369" s="52"/>
    </row>
    <row r="370">
      <c r="L370" s="52"/>
    </row>
    <row r="371">
      <c r="L371" s="52"/>
    </row>
    <row r="372">
      <c r="L372" s="52"/>
    </row>
    <row r="373">
      <c r="L373" s="52"/>
    </row>
    <row r="374">
      <c r="L374" s="52"/>
    </row>
    <row r="375">
      <c r="L375" s="52"/>
    </row>
    <row r="376">
      <c r="L376" s="52"/>
    </row>
    <row r="377">
      <c r="L377" s="52"/>
    </row>
    <row r="378">
      <c r="L378" s="52"/>
    </row>
    <row r="379">
      <c r="L379" s="52"/>
    </row>
    <row r="380">
      <c r="L380" s="52"/>
    </row>
    <row r="381">
      <c r="L381" s="52"/>
    </row>
    <row r="382">
      <c r="L382" s="52"/>
    </row>
    <row r="383">
      <c r="L383" s="52"/>
    </row>
    <row r="384">
      <c r="L384" s="52"/>
    </row>
    <row r="385">
      <c r="L385" s="52"/>
    </row>
    <row r="386">
      <c r="L386" s="52"/>
    </row>
    <row r="387">
      <c r="L387" s="52"/>
    </row>
    <row r="388">
      <c r="L388" s="52"/>
    </row>
    <row r="389">
      <c r="L389" s="52"/>
    </row>
    <row r="390">
      <c r="L390" s="52"/>
    </row>
    <row r="391">
      <c r="L391" s="52"/>
    </row>
    <row r="392">
      <c r="L392" s="52"/>
    </row>
    <row r="393">
      <c r="L393" s="52"/>
    </row>
    <row r="394">
      <c r="L394" s="52"/>
    </row>
    <row r="395">
      <c r="L395" s="52"/>
    </row>
    <row r="396">
      <c r="L396" s="52"/>
    </row>
    <row r="397">
      <c r="L397" s="52"/>
    </row>
    <row r="398">
      <c r="L398" s="52"/>
    </row>
    <row r="399">
      <c r="L399" s="52"/>
    </row>
    <row r="400">
      <c r="L400" s="52"/>
    </row>
    <row r="401">
      <c r="L401" s="52"/>
    </row>
    <row r="402">
      <c r="L402" s="52"/>
    </row>
    <row r="403">
      <c r="L403" s="52"/>
    </row>
    <row r="404">
      <c r="L404" s="52"/>
    </row>
    <row r="405">
      <c r="L405" s="52"/>
    </row>
    <row r="406">
      <c r="L406" s="52"/>
    </row>
    <row r="407">
      <c r="L407" s="52"/>
    </row>
    <row r="408">
      <c r="L408" s="52"/>
    </row>
    <row r="409">
      <c r="L409" s="52"/>
    </row>
    <row r="410">
      <c r="L410" s="52"/>
    </row>
    <row r="411">
      <c r="L411" s="52"/>
    </row>
    <row r="412">
      <c r="L412" s="52"/>
    </row>
    <row r="413">
      <c r="L413" s="52"/>
    </row>
    <row r="414">
      <c r="L414" s="52"/>
    </row>
    <row r="415">
      <c r="L415" s="52"/>
    </row>
    <row r="416">
      <c r="L416" s="52"/>
    </row>
    <row r="417">
      <c r="L417" s="52"/>
    </row>
    <row r="418">
      <c r="L418" s="52"/>
    </row>
    <row r="419">
      <c r="L419" s="52"/>
    </row>
    <row r="420">
      <c r="L420" s="52"/>
    </row>
    <row r="421">
      <c r="L421" s="52"/>
    </row>
    <row r="422">
      <c r="L422" s="52"/>
    </row>
    <row r="423">
      <c r="L423" s="52"/>
    </row>
    <row r="424">
      <c r="L424" s="52"/>
    </row>
    <row r="425">
      <c r="L425" s="52"/>
    </row>
    <row r="426">
      <c r="L426" s="52"/>
    </row>
    <row r="427">
      <c r="L427" s="52"/>
    </row>
    <row r="428">
      <c r="L428" s="52"/>
    </row>
    <row r="429">
      <c r="L429" s="52"/>
    </row>
    <row r="430">
      <c r="L430" s="52"/>
    </row>
    <row r="431">
      <c r="L431" s="52"/>
    </row>
    <row r="432">
      <c r="L432" s="52"/>
    </row>
    <row r="433">
      <c r="L433" s="52"/>
    </row>
    <row r="434">
      <c r="L434" s="52"/>
    </row>
    <row r="435">
      <c r="L435" s="52"/>
    </row>
    <row r="436">
      <c r="L436" s="52"/>
    </row>
    <row r="437">
      <c r="L437" s="52"/>
    </row>
    <row r="438">
      <c r="L438" s="52"/>
    </row>
    <row r="439">
      <c r="L439" s="52"/>
    </row>
    <row r="440">
      <c r="L440" s="52"/>
    </row>
    <row r="441">
      <c r="L441" s="52"/>
    </row>
    <row r="442">
      <c r="L442" s="52"/>
    </row>
    <row r="443">
      <c r="L443" s="52"/>
    </row>
    <row r="444">
      <c r="L444" s="52"/>
    </row>
    <row r="445">
      <c r="L445" s="52"/>
    </row>
    <row r="446">
      <c r="L446" s="52"/>
    </row>
    <row r="447">
      <c r="L447" s="52"/>
    </row>
    <row r="448">
      <c r="L448" s="52"/>
    </row>
    <row r="449">
      <c r="L449" s="52"/>
    </row>
    <row r="450">
      <c r="L450" s="52"/>
    </row>
    <row r="451">
      <c r="L451" s="52"/>
    </row>
    <row r="452">
      <c r="L452" s="52"/>
    </row>
    <row r="453">
      <c r="L453" s="52"/>
    </row>
    <row r="454">
      <c r="L454" s="52"/>
    </row>
    <row r="455">
      <c r="L455" s="52"/>
    </row>
    <row r="456">
      <c r="L456" s="52"/>
    </row>
    <row r="457">
      <c r="L457" s="52"/>
    </row>
    <row r="458">
      <c r="L458" s="52"/>
    </row>
    <row r="459">
      <c r="L459" s="52"/>
    </row>
    <row r="460">
      <c r="L460" s="52"/>
    </row>
    <row r="461">
      <c r="L461" s="52"/>
    </row>
    <row r="462">
      <c r="L462" s="52"/>
    </row>
    <row r="463">
      <c r="L463" s="52"/>
    </row>
    <row r="464">
      <c r="L464" s="52"/>
    </row>
    <row r="465">
      <c r="L465" s="52"/>
    </row>
    <row r="466">
      <c r="L466" s="52"/>
    </row>
    <row r="467">
      <c r="L467" s="52"/>
    </row>
    <row r="468">
      <c r="L468" s="52"/>
    </row>
    <row r="469">
      <c r="L469" s="52"/>
    </row>
    <row r="470">
      <c r="L470" s="52"/>
    </row>
    <row r="471">
      <c r="L471" s="52"/>
    </row>
    <row r="472">
      <c r="L472" s="52"/>
    </row>
    <row r="473">
      <c r="L473" s="52"/>
    </row>
    <row r="474">
      <c r="L474" s="52"/>
    </row>
    <row r="475">
      <c r="L475" s="52"/>
    </row>
    <row r="476">
      <c r="L476" s="52"/>
    </row>
    <row r="477">
      <c r="L477" s="52"/>
    </row>
    <row r="478">
      <c r="L478" s="52"/>
    </row>
    <row r="479">
      <c r="L479" s="52"/>
    </row>
    <row r="480">
      <c r="L480" s="52"/>
    </row>
    <row r="481">
      <c r="L481" s="52"/>
    </row>
    <row r="482">
      <c r="L482" s="52"/>
    </row>
    <row r="483">
      <c r="L483" s="52"/>
    </row>
    <row r="484">
      <c r="L484" s="52"/>
    </row>
    <row r="485">
      <c r="L485" s="52"/>
    </row>
    <row r="486">
      <c r="L486" s="52"/>
    </row>
    <row r="487">
      <c r="L487" s="52"/>
    </row>
    <row r="488">
      <c r="L488" s="52"/>
    </row>
    <row r="489">
      <c r="L489" s="52"/>
    </row>
    <row r="490">
      <c r="L490" s="52"/>
    </row>
    <row r="491">
      <c r="L491" s="52"/>
    </row>
    <row r="492">
      <c r="L492" s="52"/>
    </row>
    <row r="493">
      <c r="L493" s="52"/>
    </row>
    <row r="494">
      <c r="L494" s="52"/>
    </row>
    <row r="495">
      <c r="L495" s="52"/>
    </row>
    <row r="496">
      <c r="L496" s="52"/>
    </row>
    <row r="497">
      <c r="L497" s="52"/>
    </row>
    <row r="498">
      <c r="L498" s="52"/>
    </row>
    <row r="499">
      <c r="L499" s="52"/>
    </row>
    <row r="500">
      <c r="L500" s="52"/>
    </row>
    <row r="501">
      <c r="L501" s="52"/>
    </row>
    <row r="502">
      <c r="L502" s="52"/>
    </row>
    <row r="503">
      <c r="L503" s="52"/>
    </row>
    <row r="504">
      <c r="L504" s="52"/>
    </row>
    <row r="505">
      <c r="L505" s="52"/>
    </row>
    <row r="506">
      <c r="L506" s="52"/>
    </row>
    <row r="507">
      <c r="L507" s="52"/>
    </row>
    <row r="508">
      <c r="L508" s="52"/>
    </row>
    <row r="509">
      <c r="L509" s="52"/>
    </row>
    <row r="510">
      <c r="L510" s="52"/>
    </row>
    <row r="511">
      <c r="L511" s="52"/>
    </row>
    <row r="512">
      <c r="L512" s="52"/>
    </row>
    <row r="513">
      <c r="L513" s="52"/>
    </row>
    <row r="514">
      <c r="L514" s="52"/>
    </row>
    <row r="515">
      <c r="L515" s="52"/>
    </row>
    <row r="516">
      <c r="L516" s="52"/>
    </row>
    <row r="517">
      <c r="L517" s="52"/>
    </row>
    <row r="518">
      <c r="L518" s="52"/>
    </row>
    <row r="519">
      <c r="L519" s="52"/>
    </row>
    <row r="520">
      <c r="L520" s="52"/>
    </row>
    <row r="521">
      <c r="L521" s="52"/>
    </row>
    <row r="522">
      <c r="L522" s="52"/>
    </row>
    <row r="523">
      <c r="L523" s="52"/>
    </row>
    <row r="524">
      <c r="L524" s="52"/>
    </row>
    <row r="525">
      <c r="L525" s="52"/>
    </row>
    <row r="526">
      <c r="L526" s="52"/>
    </row>
    <row r="527">
      <c r="L527" s="52"/>
    </row>
    <row r="528">
      <c r="L528" s="52"/>
    </row>
    <row r="529">
      <c r="L529" s="52"/>
    </row>
    <row r="530">
      <c r="L530" s="52"/>
    </row>
    <row r="531">
      <c r="L531" s="52"/>
    </row>
    <row r="532">
      <c r="L532" s="52"/>
    </row>
    <row r="533">
      <c r="L533" s="52"/>
    </row>
    <row r="534">
      <c r="L534" s="52"/>
    </row>
    <row r="535">
      <c r="L535" s="52"/>
    </row>
    <row r="536">
      <c r="L536" s="52"/>
    </row>
    <row r="537">
      <c r="L537" s="52"/>
    </row>
    <row r="538">
      <c r="L538" s="52"/>
    </row>
    <row r="539">
      <c r="L539" s="52"/>
    </row>
    <row r="540">
      <c r="L540" s="52"/>
    </row>
    <row r="541">
      <c r="L541" s="52"/>
    </row>
    <row r="542">
      <c r="L542" s="52"/>
    </row>
    <row r="543">
      <c r="L543" s="52"/>
    </row>
    <row r="544">
      <c r="L544" s="52"/>
    </row>
    <row r="545">
      <c r="L545" s="52"/>
    </row>
    <row r="546">
      <c r="L546" s="52"/>
    </row>
    <row r="547">
      <c r="L547" s="52"/>
    </row>
    <row r="548">
      <c r="L548" s="52"/>
    </row>
    <row r="549">
      <c r="L549" s="52"/>
    </row>
    <row r="550">
      <c r="L550" s="52"/>
    </row>
    <row r="551">
      <c r="L551" s="52"/>
    </row>
    <row r="552">
      <c r="L552" s="52"/>
    </row>
    <row r="553">
      <c r="L553" s="52"/>
    </row>
    <row r="554">
      <c r="L554" s="52"/>
    </row>
    <row r="555">
      <c r="L555" s="52"/>
    </row>
    <row r="556">
      <c r="L556" s="52"/>
    </row>
    <row r="557">
      <c r="L557" s="52"/>
    </row>
    <row r="558">
      <c r="L558" s="52"/>
    </row>
    <row r="559">
      <c r="L559" s="52"/>
    </row>
    <row r="560">
      <c r="L560" s="52"/>
    </row>
    <row r="561">
      <c r="L561" s="52"/>
    </row>
    <row r="562">
      <c r="L562" s="52"/>
    </row>
    <row r="563">
      <c r="L563" s="52"/>
    </row>
    <row r="564">
      <c r="L564" s="52"/>
    </row>
    <row r="565">
      <c r="L565" s="52"/>
    </row>
    <row r="566">
      <c r="L566" s="52"/>
    </row>
    <row r="567">
      <c r="L567" s="52"/>
    </row>
    <row r="568">
      <c r="L568" s="52"/>
    </row>
    <row r="569">
      <c r="L569" s="52"/>
    </row>
    <row r="570">
      <c r="L570" s="52"/>
    </row>
    <row r="571">
      <c r="L571" s="52"/>
    </row>
    <row r="572">
      <c r="L572" s="52"/>
    </row>
    <row r="573">
      <c r="L573" s="52"/>
    </row>
    <row r="574">
      <c r="L574" s="52"/>
    </row>
    <row r="575">
      <c r="L575" s="52"/>
    </row>
    <row r="576">
      <c r="L576" s="52"/>
    </row>
    <row r="577">
      <c r="L577" s="52"/>
    </row>
    <row r="578">
      <c r="L578" s="52"/>
    </row>
    <row r="579">
      <c r="L579" s="52"/>
    </row>
    <row r="580">
      <c r="L580" s="52"/>
    </row>
    <row r="581">
      <c r="L581" s="52"/>
    </row>
    <row r="582">
      <c r="L582" s="52"/>
    </row>
    <row r="583">
      <c r="L583" s="52"/>
    </row>
    <row r="584">
      <c r="L584" s="52"/>
    </row>
    <row r="585">
      <c r="L585" s="52"/>
    </row>
    <row r="586">
      <c r="L586" s="52"/>
    </row>
    <row r="587">
      <c r="L587" s="52"/>
    </row>
    <row r="588">
      <c r="L588" s="52"/>
    </row>
    <row r="589">
      <c r="L589" s="52"/>
    </row>
    <row r="590">
      <c r="L590" s="52"/>
    </row>
    <row r="591">
      <c r="L591" s="52"/>
    </row>
    <row r="592">
      <c r="L592" s="52"/>
    </row>
    <row r="593">
      <c r="L593" s="52"/>
    </row>
    <row r="594">
      <c r="L594" s="52"/>
    </row>
    <row r="595">
      <c r="L595" s="52"/>
    </row>
    <row r="596">
      <c r="L596" s="52"/>
    </row>
    <row r="597">
      <c r="L597" s="52"/>
    </row>
    <row r="598">
      <c r="L598" s="52"/>
    </row>
    <row r="599">
      <c r="L599" s="52"/>
    </row>
    <row r="600">
      <c r="L600" s="52"/>
    </row>
    <row r="601">
      <c r="L601" s="52"/>
    </row>
    <row r="602">
      <c r="L602" s="52"/>
    </row>
    <row r="603">
      <c r="L603" s="52"/>
    </row>
    <row r="604">
      <c r="L604" s="52"/>
    </row>
    <row r="605">
      <c r="L605" s="52"/>
    </row>
    <row r="606">
      <c r="L606" s="52"/>
    </row>
    <row r="607">
      <c r="L607" s="52"/>
    </row>
    <row r="608">
      <c r="L608" s="52"/>
    </row>
    <row r="609">
      <c r="L609" s="52"/>
    </row>
    <row r="610">
      <c r="L610" s="52"/>
    </row>
    <row r="611">
      <c r="L611" s="52"/>
    </row>
    <row r="612">
      <c r="L612" s="52"/>
    </row>
    <row r="613">
      <c r="L613" s="52"/>
    </row>
    <row r="614">
      <c r="L614" s="52"/>
    </row>
    <row r="615">
      <c r="L615" s="52"/>
    </row>
    <row r="616">
      <c r="L616" s="52"/>
    </row>
    <row r="617">
      <c r="L617" s="52"/>
    </row>
    <row r="618">
      <c r="L618" s="52"/>
    </row>
    <row r="619">
      <c r="L619" s="52"/>
    </row>
    <row r="620">
      <c r="L620" s="52"/>
    </row>
    <row r="621">
      <c r="L621" s="52"/>
    </row>
    <row r="622">
      <c r="L622" s="52"/>
    </row>
    <row r="623">
      <c r="L623" s="52"/>
    </row>
    <row r="624">
      <c r="L624" s="52"/>
    </row>
    <row r="625">
      <c r="L625" s="52"/>
    </row>
    <row r="626">
      <c r="L626" s="52"/>
    </row>
    <row r="627">
      <c r="L627" s="52"/>
    </row>
    <row r="628">
      <c r="L628" s="52"/>
    </row>
    <row r="629">
      <c r="L629" s="52"/>
    </row>
    <row r="630">
      <c r="L630" s="52"/>
    </row>
    <row r="631">
      <c r="L631" s="52"/>
    </row>
    <row r="632">
      <c r="L632" s="52"/>
    </row>
    <row r="633">
      <c r="L633" s="52"/>
    </row>
    <row r="634">
      <c r="L634" s="52"/>
    </row>
    <row r="635">
      <c r="L635" s="52"/>
    </row>
    <row r="636">
      <c r="L636" s="52"/>
    </row>
    <row r="637">
      <c r="L637" s="52"/>
    </row>
    <row r="638">
      <c r="L638" s="52"/>
    </row>
    <row r="639">
      <c r="L639" s="52"/>
    </row>
    <row r="640">
      <c r="L640" s="52"/>
    </row>
    <row r="641">
      <c r="L641" s="52"/>
    </row>
    <row r="642">
      <c r="L642" s="52"/>
    </row>
    <row r="643">
      <c r="L643" s="52"/>
    </row>
    <row r="644">
      <c r="L644" s="52"/>
    </row>
    <row r="645">
      <c r="L645" s="52"/>
    </row>
    <row r="646">
      <c r="L646" s="52"/>
    </row>
    <row r="647">
      <c r="L647" s="52"/>
    </row>
    <row r="648">
      <c r="L648" s="52"/>
    </row>
    <row r="649">
      <c r="L649" s="52"/>
    </row>
    <row r="650">
      <c r="L650" s="52"/>
    </row>
    <row r="651">
      <c r="L651" s="52"/>
    </row>
    <row r="652">
      <c r="L652" s="52"/>
    </row>
    <row r="653">
      <c r="L653" s="52"/>
    </row>
    <row r="654">
      <c r="L654" s="52"/>
    </row>
    <row r="655">
      <c r="L655" s="52"/>
    </row>
    <row r="656">
      <c r="L656" s="52"/>
    </row>
    <row r="657">
      <c r="L657" s="52"/>
    </row>
    <row r="658">
      <c r="L658" s="52"/>
    </row>
    <row r="659">
      <c r="L659" s="52"/>
    </row>
    <row r="660">
      <c r="L660" s="52"/>
    </row>
    <row r="661">
      <c r="L661" s="52"/>
    </row>
    <row r="662">
      <c r="L662" s="52"/>
    </row>
    <row r="663">
      <c r="L663" s="52"/>
    </row>
    <row r="664">
      <c r="L664" s="52"/>
    </row>
    <row r="665">
      <c r="L665" s="52"/>
    </row>
    <row r="666">
      <c r="L666" s="52"/>
    </row>
    <row r="667">
      <c r="L667" s="52"/>
    </row>
    <row r="668">
      <c r="L668" s="52"/>
    </row>
    <row r="669">
      <c r="L669" s="52"/>
    </row>
    <row r="670">
      <c r="L670" s="52"/>
    </row>
    <row r="671">
      <c r="L671" s="52"/>
    </row>
    <row r="672">
      <c r="L672" s="52"/>
    </row>
    <row r="673">
      <c r="L673" s="52"/>
    </row>
    <row r="674">
      <c r="L674" s="52"/>
    </row>
    <row r="675">
      <c r="L675" s="52"/>
    </row>
    <row r="676">
      <c r="L676" s="52"/>
    </row>
    <row r="677">
      <c r="L677" s="52"/>
    </row>
    <row r="678">
      <c r="L678" s="52"/>
    </row>
    <row r="679">
      <c r="L679" s="52"/>
    </row>
    <row r="680">
      <c r="L680" s="52"/>
    </row>
    <row r="681">
      <c r="L681" s="52"/>
    </row>
    <row r="682">
      <c r="L682" s="52"/>
    </row>
    <row r="683">
      <c r="L683" s="52"/>
    </row>
    <row r="684">
      <c r="L684" s="52"/>
    </row>
    <row r="685">
      <c r="L685" s="52"/>
    </row>
    <row r="686">
      <c r="L686" s="52"/>
    </row>
    <row r="687">
      <c r="L687" s="52"/>
    </row>
    <row r="688">
      <c r="L688" s="52"/>
    </row>
    <row r="689">
      <c r="L689" s="52"/>
    </row>
    <row r="690">
      <c r="L690" s="52"/>
    </row>
    <row r="691">
      <c r="L691" s="52"/>
    </row>
    <row r="692">
      <c r="L692" s="52"/>
    </row>
    <row r="693">
      <c r="L693" s="52"/>
    </row>
    <row r="694">
      <c r="L694" s="52"/>
    </row>
    <row r="695">
      <c r="L695" s="52"/>
    </row>
    <row r="696">
      <c r="L696" s="52"/>
    </row>
    <row r="697">
      <c r="L697" s="52"/>
    </row>
    <row r="698">
      <c r="L698" s="52"/>
    </row>
    <row r="699">
      <c r="L699" s="52"/>
    </row>
    <row r="700">
      <c r="L700" s="52"/>
    </row>
    <row r="701">
      <c r="L701" s="52"/>
    </row>
    <row r="702">
      <c r="L702" s="52"/>
    </row>
    <row r="703">
      <c r="L703" s="52"/>
    </row>
    <row r="704">
      <c r="L704" s="52"/>
    </row>
    <row r="705">
      <c r="L705" s="52"/>
    </row>
    <row r="706">
      <c r="L706" s="52"/>
    </row>
    <row r="707">
      <c r="L707" s="52"/>
    </row>
    <row r="708">
      <c r="L708" s="52"/>
    </row>
    <row r="709">
      <c r="L709" s="52"/>
    </row>
    <row r="710">
      <c r="L710" s="52"/>
    </row>
    <row r="711">
      <c r="L711" s="52"/>
    </row>
    <row r="712">
      <c r="L712" s="52"/>
    </row>
    <row r="713">
      <c r="L713" s="52"/>
    </row>
    <row r="714">
      <c r="L714" s="52"/>
    </row>
    <row r="715">
      <c r="L715" s="52"/>
    </row>
    <row r="716">
      <c r="L716" s="52"/>
    </row>
    <row r="717">
      <c r="L717" s="52"/>
    </row>
    <row r="718">
      <c r="L718" s="52"/>
    </row>
    <row r="719">
      <c r="L719" s="52"/>
    </row>
    <row r="720">
      <c r="L720" s="52"/>
    </row>
    <row r="721">
      <c r="L721" s="52"/>
    </row>
    <row r="722">
      <c r="L722" s="52"/>
    </row>
    <row r="723">
      <c r="L723" s="52"/>
    </row>
    <row r="724">
      <c r="L724" s="52"/>
    </row>
    <row r="725">
      <c r="L725" s="52"/>
    </row>
    <row r="726">
      <c r="L726" s="52"/>
    </row>
    <row r="727">
      <c r="L727" s="52"/>
    </row>
    <row r="728">
      <c r="L728" s="52"/>
    </row>
    <row r="729">
      <c r="L729" s="52"/>
    </row>
    <row r="730">
      <c r="L730" s="52"/>
    </row>
    <row r="731">
      <c r="L731" s="52"/>
    </row>
    <row r="732">
      <c r="L732" s="52"/>
    </row>
    <row r="733">
      <c r="L733" s="52"/>
    </row>
    <row r="734">
      <c r="L734" s="52"/>
    </row>
    <row r="735">
      <c r="L735" s="52"/>
    </row>
    <row r="736">
      <c r="L736" s="52"/>
    </row>
    <row r="737">
      <c r="L737" s="52"/>
    </row>
    <row r="738">
      <c r="L738" s="52"/>
    </row>
    <row r="739">
      <c r="L739" s="52"/>
    </row>
    <row r="740">
      <c r="L740" s="52"/>
    </row>
    <row r="741">
      <c r="L741" s="52"/>
    </row>
    <row r="742">
      <c r="L742" s="52"/>
    </row>
    <row r="743">
      <c r="L743" s="52"/>
    </row>
    <row r="744">
      <c r="L744" s="52"/>
    </row>
    <row r="745">
      <c r="L745" s="52"/>
    </row>
    <row r="746">
      <c r="L746" s="52"/>
    </row>
    <row r="747">
      <c r="L747" s="52"/>
    </row>
    <row r="748">
      <c r="L748" s="52"/>
    </row>
    <row r="749">
      <c r="L749" s="52"/>
    </row>
    <row r="750">
      <c r="L750" s="52"/>
    </row>
    <row r="751">
      <c r="L751" s="52"/>
    </row>
    <row r="752">
      <c r="L752" s="52"/>
    </row>
    <row r="753">
      <c r="L753" s="52"/>
    </row>
    <row r="754">
      <c r="L754" s="52"/>
    </row>
    <row r="755">
      <c r="L755" s="52"/>
    </row>
    <row r="756">
      <c r="L756" s="52"/>
    </row>
    <row r="757">
      <c r="L757" s="52"/>
    </row>
    <row r="758">
      <c r="L758" s="52"/>
    </row>
    <row r="759">
      <c r="L759" s="52"/>
    </row>
    <row r="760">
      <c r="L760" s="52"/>
    </row>
    <row r="761">
      <c r="L761" s="52"/>
    </row>
    <row r="762">
      <c r="L762" s="52"/>
    </row>
    <row r="763">
      <c r="L763" s="52"/>
    </row>
    <row r="764">
      <c r="L764" s="52"/>
    </row>
    <row r="765">
      <c r="L765" s="52"/>
    </row>
    <row r="766">
      <c r="L766" s="52"/>
    </row>
    <row r="767">
      <c r="L767" s="52"/>
    </row>
    <row r="768">
      <c r="L768" s="52"/>
    </row>
    <row r="769">
      <c r="L769" s="52"/>
    </row>
    <row r="770">
      <c r="L770" s="52"/>
    </row>
    <row r="771">
      <c r="L771" s="52"/>
    </row>
    <row r="772">
      <c r="L772" s="52"/>
    </row>
    <row r="773">
      <c r="L773" s="52"/>
    </row>
    <row r="774">
      <c r="L774" s="52"/>
    </row>
    <row r="775">
      <c r="L775" s="52"/>
    </row>
    <row r="776">
      <c r="L776" s="52"/>
    </row>
    <row r="777">
      <c r="L777" s="52"/>
    </row>
    <row r="778">
      <c r="L778" s="52"/>
    </row>
    <row r="779">
      <c r="L779" s="52"/>
    </row>
    <row r="780">
      <c r="L780" s="52"/>
    </row>
    <row r="781">
      <c r="L781" s="52"/>
    </row>
    <row r="782">
      <c r="L782" s="52"/>
    </row>
    <row r="783">
      <c r="L783" s="52"/>
    </row>
    <row r="784">
      <c r="L784" s="52"/>
    </row>
    <row r="785">
      <c r="L785" s="52"/>
    </row>
    <row r="786">
      <c r="L786" s="52"/>
    </row>
    <row r="787">
      <c r="L787" s="52"/>
    </row>
    <row r="788">
      <c r="L788" s="52"/>
    </row>
    <row r="789">
      <c r="L789" s="52"/>
    </row>
    <row r="790">
      <c r="L790" s="52"/>
    </row>
    <row r="791">
      <c r="L791" s="52"/>
    </row>
    <row r="792">
      <c r="L792" s="52"/>
    </row>
    <row r="793">
      <c r="L793" s="52"/>
    </row>
    <row r="794">
      <c r="L794" s="52"/>
    </row>
    <row r="795">
      <c r="L795" s="52"/>
    </row>
    <row r="796">
      <c r="L796" s="52"/>
    </row>
    <row r="797">
      <c r="L797" s="52"/>
    </row>
    <row r="798">
      <c r="L798" s="52"/>
    </row>
    <row r="799">
      <c r="L799" s="52"/>
    </row>
    <row r="800">
      <c r="L800" s="52"/>
    </row>
    <row r="801">
      <c r="L801" s="52"/>
    </row>
    <row r="802">
      <c r="L802" s="52"/>
    </row>
    <row r="803">
      <c r="L803" s="52"/>
    </row>
    <row r="804">
      <c r="L804" s="52"/>
    </row>
    <row r="805">
      <c r="L805" s="52"/>
    </row>
    <row r="806">
      <c r="L806" s="52"/>
    </row>
    <row r="807">
      <c r="L807" s="52"/>
    </row>
    <row r="808">
      <c r="L808" s="52"/>
    </row>
    <row r="809">
      <c r="L809" s="52"/>
    </row>
    <row r="810">
      <c r="L810" s="52"/>
    </row>
    <row r="811">
      <c r="L811" s="52"/>
    </row>
    <row r="812">
      <c r="L812" s="52"/>
    </row>
    <row r="813">
      <c r="L813" s="52"/>
    </row>
    <row r="814">
      <c r="L814" s="52"/>
    </row>
    <row r="815">
      <c r="L815" s="52"/>
    </row>
    <row r="816">
      <c r="L816" s="52"/>
    </row>
    <row r="817">
      <c r="L817" s="52"/>
    </row>
    <row r="818">
      <c r="L818" s="52"/>
    </row>
    <row r="819">
      <c r="L819" s="52"/>
    </row>
    <row r="820">
      <c r="L820" s="52"/>
    </row>
    <row r="821">
      <c r="L821" s="52"/>
    </row>
    <row r="822">
      <c r="L822" s="52"/>
    </row>
    <row r="823">
      <c r="L823" s="52"/>
    </row>
    <row r="824">
      <c r="L824" s="52"/>
    </row>
    <row r="825">
      <c r="L825" s="52"/>
    </row>
    <row r="826">
      <c r="L826" s="52"/>
    </row>
    <row r="827">
      <c r="L827" s="52"/>
    </row>
    <row r="828">
      <c r="L828" s="52"/>
    </row>
    <row r="829">
      <c r="L829" s="52"/>
    </row>
    <row r="830">
      <c r="L830" s="52"/>
    </row>
    <row r="831">
      <c r="L831" s="52"/>
    </row>
    <row r="832">
      <c r="L832" s="52"/>
    </row>
    <row r="833">
      <c r="L833" s="52"/>
    </row>
    <row r="834">
      <c r="L834" s="52"/>
    </row>
    <row r="835">
      <c r="L835" s="52"/>
    </row>
    <row r="836">
      <c r="L836" s="52"/>
    </row>
    <row r="837">
      <c r="L837" s="52"/>
    </row>
    <row r="838">
      <c r="L838" s="52"/>
    </row>
    <row r="839">
      <c r="L839" s="52"/>
    </row>
    <row r="840">
      <c r="L840" s="52"/>
    </row>
    <row r="841">
      <c r="L841" s="52"/>
    </row>
    <row r="842">
      <c r="L842" s="52"/>
    </row>
    <row r="843">
      <c r="L843" s="52"/>
    </row>
    <row r="844">
      <c r="L844" s="52"/>
    </row>
    <row r="845">
      <c r="L845" s="52"/>
    </row>
    <row r="846">
      <c r="L846" s="52"/>
    </row>
    <row r="847">
      <c r="L847" s="52"/>
    </row>
    <row r="848">
      <c r="L848" s="52"/>
    </row>
    <row r="849">
      <c r="L849" s="52"/>
    </row>
    <row r="850">
      <c r="L850" s="52"/>
    </row>
    <row r="851">
      <c r="L851" s="52"/>
    </row>
    <row r="852">
      <c r="L852" s="52"/>
    </row>
    <row r="853">
      <c r="L853" s="52"/>
    </row>
    <row r="854">
      <c r="L854" s="52"/>
    </row>
    <row r="855">
      <c r="L855" s="52"/>
    </row>
    <row r="856">
      <c r="L856" s="52"/>
    </row>
    <row r="857">
      <c r="L857" s="52"/>
    </row>
    <row r="858">
      <c r="L858" s="52"/>
    </row>
    <row r="859">
      <c r="L859" s="52"/>
    </row>
    <row r="860">
      <c r="L860" s="52"/>
    </row>
    <row r="861">
      <c r="L861" s="52"/>
    </row>
    <row r="862">
      <c r="L862" s="52"/>
    </row>
    <row r="863">
      <c r="L863" s="52"/>
    </row>
    <row r="864">
      <c r="L864" s="52"/>
    </row>
    <row r="865">
      <c r="L865" s="52"/>
    </row>
    <row r="866">
      <c r="L866" s="52"/>
    </row>
    <row r="867">
      <c r="L867" s="52"/>
    </row>
    <row r="868">
      <c r="L868" s="52"/>
    </row>
    <row r="869">
      <c r="L869" s="52"/>
    </row>
    <row r="870">
      <c r="L870" s="52"/>
    </row>
    <row r="871">
      <c r="L871" s="52"/>
    </row>
    <row r="872">
      <c r="L872" s="52"/>
    </row>
    <row r="873">
      <c r="L873" s="52"/>
    </row>
    <row r="874">
      <c r="L874" s="52"/>
    </row>
    <row r="875">
      <c r="L875" s="52"/>
    </row>
    <row r="876">
      <c r="L876" s="52"/>
    </row>
    <row r="877">
      <c r="L877" s="52"/>
    </row>
    <row r="878">
      <c r="L878" s="52"/>
    </row>
    <row r="879">
      <c r="L879" s="52"/>
    </row>
    <row r="880">
      <c r="L880" s="52"/>
    </row>
    <row r="881">
      <c r="L881" s="52"/>
    </row>
    <row r="882">
      <c r="L882" s="52"/>
    </row>
    <row r="883">
      <c r="L883" s="52"/>
    </row>
    <row r="884">
      <c r="L884" s="52"/>
    </row>
    <row r="885">
      <c r="L885" s="52"/>
    </row>
    <row r="886">
      <c r="L886" s="52"/>
    </row>
    <row r="887">
      <c r="L887" s="52"/>
    </row>
    <row r="888">
      <c r="L888" s="52"/>
    </row>
    <row r="889">
      <c r="L889" s="52"/>
    </row>
    <row r="890">
      <c r="L890" s="52"/>
    </row>
    <row r="891">
      <c r="L891" s="52"/>
    </row>
    <row r="892">
      <c r="L892" s="52"/>
    </row>
    <row r="893">
      <c r="L893" s="52"/>
    </row>
    <row r="894">
      <c r="L894" s="52"/>
    </row>
    <row r="895">
      <c r="L895" s="52"/>
    </row>
    <row r="896">
      <c r="L896" s="52"/>
    </row>
    <row r="897">
      <c r="L897" s="52"/>
    </row>
    <row r="898">
      <c r="L898" s="52"/>
    </row>
    <row r="899">
      <c r="L899" s="52"/>
    </row>
    <row r="900">
      <c r="L900" s="52"/>
    </row>
    <row r="901">
      <c r="L901" s="52"/>
    </row>
    <row r="902">
      <c r="L902" s="52"/>
    </row>
    <row r="903">
      <c r="L903" s="52"/>
    </row>
    <row r="904">
      <c r="L904" s="52"/>
    </row>
    <row r="905">
      <c r="L905" s="52"/>
    </row>
    <row r="906">
      <c r="L906" s="52"/>
    </row>
    <row r="907">
      <c r="L907" s="52"/>
    </row>
    <row r="908">
      <c r="L908" s="52"/>
    </row>
    <row r="909">
      <c r="L909" s="52"/>
    </row>
    <row r="910">
      <c r="L910" s="52"/>
    </row>
    <row r="911">
      <c r="L911" s="52"/>
    </row>
    <row r="912">
      <c r="L912" s="52"/>
    </row>
    <row r="913">
      <c r="L913" s="52"/>
    </row>
    <row r="914">
      <c r="L914" s="52"/>
    </row>
    <row r="915">
      <c r="L915" s="52"/>
    </row>
    <row r="916">
      <c r="L916" s="52"/>
    </row>
    <row r="917">
      <c r="L917" s="52"/>
    </row>
    <row r="918">
      <c r="L918" s="52"/>
    </row>
    <row r="919">
      <c r="L919" s="52"/>
    </row>
    <row r="920">
      <c r="L920" s="52"/>
    </row>
    <row r="921">
      <c r="L921" s="52"/>
    </row>
    <row r="922">
      <c r="L922" s="52"/>
    </row>
    <row r="923">
      <c r="L923" s="52"/>
    </row>
    <row r="924">
      <c r="L924" s="52"/>
    </row>
    <row r="925">
      <c r="L925" s="52"/>
    </row>
    <row r="926">
      <c r="L926" s="52"/>
    </row>
    <row r="927">
      <c r="L927" s="52"/>
    </row>
    <row r="928">
      <c r="L928" s="52"/>
    </row>
    <row r="929">
      <c r="L929" s="52"/>
    </row>
    <row r="930">
      <c r="L930" s="52"/>
    </row>
    <row r="931">
      <c r="L931" s="52"/>
    </row>
    <row r="932">
      <c r="L932" s="52"/>
    </row>
    <row r="933">
      <c r="L933" s="52"/>
    </row>
    <row r="934">
      <c r="L934" s="52"/>
    </row>
    <row r="935">
      <c r="L935" s="52"/>
    </row>
    <row r="936">
      <c r="L936" s="52"/>
    </row>
    <row r="937">
      <c r="L937" s="52"/>
    </row>
    <row r="938">
      <c r="L938" s="52"/>
    </row>
    <row r="939">
      <c r="L939" s="52"/>
    </row>
    <row r="940">
      <c r="L940" s="52"/>
    </row>
    <row r="941">
      <c r="L941" s="52"/>
    </row>
    <row r="942">
      <c r="L942" s="52"/>
    </row>
    <row r="943">
      <c r="L943" s="52"/>
    </row>
    <row r="944">
      <c r="L944" s="52"/>
    </row>
    <row r="945">
      <c r="L945" s="52"/>
    </row>
    <row r="946">
      <c r="L946" s="52"/>
    </row>
    <row r="947">
      <c r="L947" s="52"/>
    </row>
    <row r="948">
      <c r="L948" s="52"/>
    </row>
    <row r="949">
      <c r="L949" s="52"/>
    </row>
    <row r="950">
      <c r="L950" s="52"/>
    </row>
    <row r="951">
      <c r="L951" s="52"/>
    </row>
    <row r="952">
      <c r="L952" s="52"/>
    </row>
    <row r="953">
      <c r="L953" s="52"/>
    </row>
    <row r="954">
      <c r="L954" s="52"/>
    </row>
    <row r="955">
      <c r="L955" s="52"/>
    </row>
    <row r="956">
      <c r="L956" s="52"/>
    </row>
    <row r="957">
      <c r="L957" s="52"/>
    </row>
    <row r="958">
      <c r="L958" s="52"/>
    </row>
    <row r="959">
      <c r="L959" s="52"/>
    </row>
    <row r="960">
      <c r="L960" s="52"/>
    </row>
    <row r="961">
      <c r="L961" s="52"/>
    </row>
    <row r="962">
      <c r="L962" s="52"/>
    </row>
    <row r="963">
      <c r="L963" s="52"/>
    </row>
    <row r="964">
      <c r="L964" s="52"/>
    </row>
    <row r="965">
      <c r="L965" s="52"/>
    </row>
    <row r="966">
      <c r="L966" s="52"/>
    </row>
    <row r="967">
      <c r="L967" s="52"/>
    </row>
    <row r="968">
      <c r="L968" s="52"/>
    </row>
    <row r="969">
      <c r="L969" s="52"/>
    </row>
    <row r="970">
      <c r="L970" s="52"/>
    </row>
    <row r="971">
      <c r="L971" s="52"/>
    </row>
    <row r="972">
      <c r="L972" s="52"/>
    </row>
    <row r="973">
      <c r="L973" s="52"/>
    </row>
    <row r="974">
      <c r="L974" s="52"/>
    </row>
    <row r="975">
      <c r="L975" s="52"/>
    </row>
    <row r="976">
      <c r="L976" s="52"/>
    </row>
    <row r="977">
      <c r="L977" s="52"/>
    </row>
    <row r="978">
      <c r="L978" s="52"/>
    </row>
    <row r="979">
      <c r="L979" s="52"/>
    </row>
    <row r="980">
      <c r="L980" s="52"/>
    </row>
    <row r="981">
      <c r="L981" s="52"/>
    </row>
    <row r="982">
      <c r="L982" s="52"/>
    </row>
    <row r="983">
      <c r="L983" s="52"/>
    </row>
    <row r="984">
      <c r="L984" s="52"/>
    </row>
    <row r="985">
      <c r="L985" s="52"/>
    </row>
    <row r="986">
      <c r="L986" s="52"/>
    </row>
    <row r="987">
      <c r="L987" s="52"/>
    </row>
    <row r="988">
      <c r="L988" s="52"/>
    </row>
    <row r="989">
      <c r="L989" s="52"/>
    </row>
    <row r="990">
      <c r="L990" s="52"/>
    </row>
    <row r="991">
      <c r="L991" s="52"/>
    </row>
    <row r="992">
      <c r="L992" s="52"/>
    </row>
    <row r="993">
      <c r="L993" s="52"/>
    </row>
    <row r="994">
      <c r="L994" s="52"/>
    </row>
    <row r="995">
      <c r="L995" s="52"/>
    </row>
    <row r="996">
      <c r="L996" s="52"/>
    </row>
    <row r="997">
      <c r="L997" s="52"/>
    </row>
    <row r="998">
      <c r="L998" s="52"/>
    </row>
    <row r="999">
      <c r="L999" s="52"/>
    </row>
    <row r="1000">
      <c r="L1000" s="52"/>
    </row>
  </sheetData>
  <mergeCells count="6">
    <mergeCell ref="D4:F4"/>
    <mergeCell ref="G4:I4"/>
    <mergeCell ref="G5:I5"/>
    <mergeCell ref="D27:F27"/>
    <mergeCell ref="I27:K27"/>
    <mergeCell ref="I28:K28"/>
  </mergeCells>
  <hyperlinks>
    <hyperlink r:id="rId1" ref="B26"/>
  </hyperlinks>
  <printOptions/>
  <pageMargins bottom="1.025" footer="0.0" header="0.0" left="0.7875" right="0.7875" top="1.025"/>
  <pageSetup paperSize="9" orientation="portrait"/>
  <headerFooter>
    <oddHeader>&amp;C&amp;A</oddHeader>
    <oddFooter>&amp;CPage 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1.22" defaultRowHeight="15.0"/>
  <cols>
    <col customWidth="1" min="1" max="1" width="1.22"/>
    <col customWidth="1" min="2" max="2" width="172.22"/>
    <col customWidth="1" min="3" max="5" width="11.22"/>
    <col customWidth="1" min="6" max="6" width="10.44"/>
    <col customWidth="1" min="7" max="26" width="8.56"/>
  </cols>
  <sheetData>
    <row r="1">
      <c r="B1" s="82"/>
    </row>
    <row r="2">
      <c r="B2" s="83" t="s">
        <v>47</v>
      </c>
    </row>
    <row r="3">
      <c r="B3" s="73" t="s">
        <v>48</v>
      </c>
    </row>
    <row r="4">
      <c r="B4" s="84" t="s">
        <v>49</v>
      </c>
    </row>
    <row r="5">
      <c r="B5" s="47" t="s">
        <v>50</v>
      </c>
    </row>
    <row r="6">
      <c r="B6" s="44" t="s">
        <v>51</v>
      </c>
    </row>
    <row r="7">
      <c r="B7" s="85" t="s">
        <v>52</v>
      </c>
    </row>
    <row r="8">
      <c r="B8" s="73" t="s">
        <v>53</v>
      </c>
    </row>
    <row r="9">
      <c r="B9" s="44" t="s">
        <v>54</v>
      </c>
    </row>
    <row r="10">
      <c r="B10" s="44" t="s">
        <v>55</v>
      </c>
    </row>
    <row r="11">
      <c r="B11" s="73" t="s">
        <v>56</v>
      </c>
    </row>
    <row r="12">
      <c r="B12" s="44" t="s">
        <v>57</v>
      </c>
    </row>
    <row r="15" ht="15.0" customHeight="1">
      <c r="B15" s="49" t="s">
        <v>58</v>
      </c>
    </row>
    <row r="16" ht="15.0" customHeight="1">
      <c r="B16" s="45" t="s">
        <v>59</v>
      </c>
    </row>
    <row r="17" ht="15.0" customHeight="1">
      <c r="B17" s="44" t="s">
        <v>60</v>
      </c>
    </row>
    <row r="18" ht="15.0" customHeight="1">
      <c r="B18" s="85" t="s">
        <v>61</v>
      </c>
    </row>
    <row r="19" ht="15.0" customHeight="1">
      <c r="B19" s="85" t="s">
        <v>52</v>
      </c>
    </row>
    <row r="20" ht="15.0" customHeight="1">
      <c r="B20" s="73" t="s">
        <v>53</v>
      </c>
    </row>
    <row r="21" ht="15.0" customHeight="1">
      <c r="B21" s="44" t="s">
        <v>62</v>
      </c>
    </row>
    <row r="22" ht="15.0" customHeight="1">
      <c r="B22" s="73" t="s">
        <v>63</v>
      </c>
    </row>
    <row r="23" ht="15.0" customHeight="1">
      <c r="B23" s="44" t="s">
        <v>57</v>
      </c>
    </row>
    <row r="24" ht="15.75" customHeight="1"/>
    <row r="25" ht="15.75" customHeight="1"/>
    <row r="26">
      <c r="B26" s="49" t="s">
        <v>64</v>
      </c>
    </row>
    <row r="27">
      <c r="B27" s="73" t="s">
        <v>65</v>
      </c>
    </row>
    <row r="28">
      <c r="B28" s="73" t="s">
        <v>66</v>
      </c>
    </row>
    <row r="29">
      <c r="B29" s="73" t="s">
        <v>67</v>
      </c>
    </row>
    <row r="30">
      <c r="B30" s="73" t="s">
        <v>68</v>
      </c>
    </row>
    <row r="31">
      <c r="B31" s="44" t="s">
        <v>69</v>
      </c>
    </row>
    <row r="32">
      <c r="B32" s="44" t="s">
        <v>55</v>
      </c>
    </row>
    <row r="33">
      <c r="B33" s="73" t="s">
        <v>63</v>
      </c>
    </row>
    <row r="34">
      <c r="B34" s="44" t="s">
        <v>57</v>
      </c>
    </row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</sheetData>
  <printOptions/>
  <pageMargins bottom="0.984027777777778" footer="0.0" header="0.0" left="0.200694444444444" right="0.200694444444444" top="0.39375"/>
  <pageSetup paperSize="9" scale="90"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1.22" defaultRowHeight="15.0"/>
  <cols>
    <col customWidth="1" min="1" max="6" width="11.22"/>
    <col customWidth="1" min="7" max="26" width="8.56"/>
  </cols>
  <sheetData>
    <row r="2">
      <c r="A2" s="86" t="s">
        <v>70</v>
      </c>
    </row>
    <row r="6">
      <c r="E6" s="87" t="s">
        <v>71</v>
      </c>
    </row>
    <row r="7">
      <c r="E7" s="88"/>
    </row>
    <row r="8">
      <c r="E8" s="88"/>
    </row>
    <row r="9">
      <c r="E9" s="88"/>
    </row>
    <row r="10">
      <c r="E10" s="88"/>
    </row>
    <row r="11">
      <c r="E11" s="87" t="s">
        <v>72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984027777777778" footer="0.0" header="0.0" left="0.136111111111111" right="0.136111111111111" top="0.405555555555556"/>
  <pageSetup paperSize="9" scale="90" orientation="landscape"/>
  <drawing r:id="rId1"/>
</worksheet>
</file>